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tobin\Documents\Shellfish Management\Crab Management\"/>
    </mc:Choice>
  </mc:AlternateContent>
  <xr:revisionPtr revIDLastSave="0" documentId="13_ncr:1_{D0D54F25-C90D-44FE-9B77-38C0951CAEE7}" xr6:coauthVersionLast="47" xr6:coauthVersionMax="47" xr10:uidLastSave="{00000000-0000-0000-0000-000000000000}"/>
  <bookViews>
    <workbookView xWindow="28680" yWindow="-120" windowWidth="29040" windowHeight="15840" xr2:uid="{101394E8-DDB4-418C-854E-D7EA403B516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8" i="1" l="1"/>
  <c r="O78" i="1"/>
  <c r="N78" i="1"/>
  <c r="I78" i="1"/>
  <c r="H78" i="1"/>
  <c r="G78" i="1"/>
  <c r="F78" i="1"/>
  <c r="E78" i="1"/>
  <c r="D78" i="1"/>
  <c r="W8" i="1"/>
  <c r="W7" i="1"/>
  <c r="X9" i="1"/>
  <c r="P75" i="1" l="1"/>
  <c r="O77" i="1"/>
  <c r="N77" i="1"/>
  <c r="I74" i="1"/>
  <c r="I73" i="1"/>
  <c r="P73" i="1" s="1"/>
  <c r="I72" i="1"/>
  <c r="I71" i="1"/>
  <c r="I70" i="1"/>
  <c r="M70" i="1" s="1"/>
  <c r="I40" i="1"/>
  <c r="L40" i="1" s="1"/>
  <c r="I39" i="1"/>
  <c r="I33" i="1"/>
  <c r="I21" i="1"/>
  <c r="J21" i="1" s="1"/>
  <c r="I6" i="1"/>
  <c r="H77" i="1"/>
  <c r="G77" i="1"/>
  <c r="F77" i="1"/>
  <c r="E77" i="1"/>
  <c r="D77" i="1"/>
  <c r="I69" i="1"/>
  <c r="I68" i="1"/>
  <c r="I67" i="1"/>
  <c r="I66" i="1"/>
  <c r="I65" i="1"/>
  <c r="I64" i="1"/>
  <c r="L64" i="1" s="1"/>
  <c r="I63" i="1"/>
  <c r="L63" i="1" s="1"/>
  <c r="I62" i="1"/>
  <c r="I61" i="1"/>
  <c r="I60" i="1"/>
  <c r="I59" i="1"/>
  <c r="I58" i="1"/>
  <c r="I57" i="1"/>
  <c r="I56" i="1"/>
  <c r="L56" i="1" s="1"/>
  <c r="I55" i="1"/>
  <c r="L55" i="1" s="1"/>
  <c r="I54" i="1"/>
  <c r="I53" i="1"/>
  <c r="I52" i="1"/>
  <c r="I51" i="1"/>
  <c r="I50" i="1"/>
  <c r="I49" i="1"/>
  <c r="I48" i="1"/>
  <c r="L48" i="1" s="1"/>
  <c r="I47" i="1"/>
  <c r="L47" i="1" s="1"/>
  <c r="I46" i="1"/>
  <c r="I45" i="1"/>
  <c r="I44" i="1"/>
  <c r="I43" i="1"/>
  <c r="I42" i="1"/>
  <c r="I41" i="1"/>
  <c r="I38" i="1"/>
  <c r="I37" i="1"/>
  <c r="I36" i="1"/>
  <c r="I35" i="1"/>
  <c r="I34" i="1"/>
  <c r="I32" i="1"/>
  <c r="I31" i="1"/>
  <c r="L31" i="1" s="1"/>
  <c r="I30" i="1"/>
  <c r="L30" i="1" s="1"/>
  <c r="I29" i="1"/>
  <c r="I28" i="1"/>
  <c r="I27" i="1"/>
  <c r="I26" i="1"/>
  <c r="I25" i="1"/>
  <c r="I24" i="1"/>
  <c r="I23" i="1"/>
  <c r="I22" i="1"/>
  <c r="L22" i="1" s="1"/>
  <c r="I20" i="1"/>
  <c r="I19" i="1"/>
  <c r="I18" i="1"/>
  <c r="I17" i="1"/>
  <c r="I16" i="1"/>
  <c r="I15" i="1"/>
  <c r="I14" i="1"/>
  <c r="I13" i="1"/>
  <c r="L13" i="1" s="1"/>
  <c r="I12" i="1"/>
  <c r="I11" i="1"/>
  <c r="I10" i="1"/>
  <c r="I9" i="1"/>
  <c r="I8" i="1"/>
  <c r="I7" i="1"/>
  <c r="L6" i="1" l="1"/>
  <c r="K20" i="1"/>
  <c r="L20" i="1"/>
  <c r="J34" i="1"/>
  <c r="L34" i="1"/>
  <c r="J44" i="1"/>
  <c r="L44" i="1"/>
  <c r="J52" i="1"/>
  <c r="L52" i="1"/>
  <c r="K68" i="1"/>
  <c r="L68" i="1"/>
  <c r="K71" i="1"/>
  <c r="L71" i="1"/>
  <c r="K35" i="1"/>
  <c r="L35" i="1"/>
  <c r="K41" i="1"/>
  <c r="L41" i="1"/>
  <c r="J45" i="1"/>
  <c r="L45" i="1"/>
  <c r="J53" i="1"/>
  <c r="L53" i="1"/>
  <c r="K57" i="1"/>
  <c r="L57" i="1"/>
  <c r="J61" i="1"/>
  <c r="L61" i="1"/>
  <c r="K65" i="1"/>
  <c r="L65" i="1"/>
  <c r="M68" i="1"/>
  <c r="K72" i="1"/>
  <c r="L72" i="1"/>
  <c r="J8" i="1"/>
  <c r="L8" i="1"/>
  <c r="J16" i="1"/>
  <c r="L16" i="1"/>
  <c r="K29" i="1"/>
  <c r="L29" i="1"/>
  <c r="K38" i="1"/>
  <c r="L38" i="1"/>
  <c r="P17" i="1"/>
  <c r="S17" i="1" s="1"/>
  <c r="L17" i="1"/>
  <c r="J26" i="1"/>
  <c r="L26" i="1"/>
  <c r="K10" i="1"/>
  <c r="L10" i="1"/>
  <c r="P14" i="1"/>
  <c r="S14" i="1" s="1"/>
  <c r="L14" i="1"/>
  <c r="P23" i="1"/>
  <c r="S23" i="1" s="1"/>
  <c r="L23" i="1"/>
  <c r="K27" i="1"/>
  <c r="L27" i="1"/>
  <c r="J36" i="1"/>
  <c r="L36" i="1"/>
  <c r="J42" i="1"/>
  <c r="L42" i="1"/>
  <c r="K46" i="1"/>
  <c r="L46" i="1"/>
  <c r="J50" i="1"/>
  <c r="L50" i="1"/>
  <c r="K54" i="1"/>
  <c r="L54" i="1"/>
  <c r="J58" i="1"/>
  <c r="L58" i="1"/>
  <c r="J62" i="1"/>
  <c r="L62" i="1"/>
  <c r="K66" i="1"/>
  <c r="L66" i="1"/>
  <c r="K69" i="1"/>
  <c r="L69" i="1"/>
  <c r="M21" i="1"/>
  <c r="L21" i="1"/>
  <c r="P12" i="1"/>
  <c r="L12" i="1"/>
  <c r="J25" i="1"/>
  <c r="L25" i="1"/>
  <c r="M60" i="1"/>
  <c r="L60" i="1"/>
  <c r="P9" i="1"/>
  <c r="S9" i="1" s="1"/>
  <c r="L9" i="1"/>
  <c r="K7" i="1"/>
  <c r="L7" i="1"/>
  <c r="J11" i="1"/>
  <c r="L11" i="1"/>
  <c r="K15" i="1"/>
  <c r="L15" i="1"/>
  <c r="J19" i="1"/>
  <c r="L19" i="1"/>
  <c r="K24" i="1"/>
  <c r="L24" i="1"/>
  <c r="J28" i="1"/>
  <c r="L28" i="1"/>
  <c r="K32" i="1"/>
  <c r="L32" i="1"/>
  <c r="J37" i="1"/>
  <c r="L37" i="1"/>
  <c r="P43" i="1"/>
  <c r="S43" i="1" s="1"/>
  <c r="L43" i="1"/>
  <c r="P51" i="1"/>
  <c r="S51" i="1" s="1"/>
  <c r="L51" i="1"/>
  <c r="P59" i="1"/>
  <c r="S59" i="1" s="1"/>
  <c r="L59" i="1"/>
  <c r="K67" i="1"/>
  <c r="L67" i="1"/>
  <c r="M33" i="1"/>
  <c r="L33" i="1"/>
  <c r="K70" i="1"/>
  <c r="L70" i="1"/>
  <c r="P74" i="1"/>
  <c r="Q74" i="1" s="1"/>
  <c r="L74" i="1"/>
  <c r="P50" i="1"/>
  <c r="S50" i="1" s="1"/>
  <c r="J70" i="1"/>
  <c r="P72" i="1"/>
  <c r="Q72" i="1" s="1"/>
  <c r="J72" i="1"/>
  <c r="K74" i="1"/>
  <c r="I77" i="1"/>
  <c r="P35" i="1"/>
  <c r="S35" i="1" s="1"/>
  <c r="P21" i="1"/>
  <c r="M74" i="1"/>
  <c r="P68" i="1"/>
  <c r="S68" i="1" s="1"/>
  <c r="K21" i="1"/>
  <c r="J74" i="1"/>
  <c r="P33" i="1"/>
  <c r="Q33" i="1" s="1"/>
  <c r="P70" i="1"/>
  <c r="Q70" i="1" s="1"/>
  <c r="K33" i="1"/>
  <c r="J71" i="1"/>
  <c r="J33" i="1"/>
  <c r="P71" i="1"/>
  <c r="Q71" i="1" s="1"/>
  <c r="R74" i="1"/>
  <c r="M72" i="1"/>
  <c r="M71" i="1"/>
  <c r="J68" i="1"/>
  <c r="P66" i="1"/>
  <c r="S66" i="1" s="1"/>
  <c r="M66" i="1"/>
  <c r="P58" i="1"/>
  <c r="S58" i="1" s="1"/>
  <c r="K58" i="1"/>
  <c r="M58" i="1"/>
  <c r="P56" i="1"/>
  <c r="K60" i="1"/>
  <c r="J54" i="1"/>
  <c r="K59" i="1"/>
  <c r="P65" i="1"/>
  <c r="S65" i="1" s="1"/>
  <c r="M67" i="1"/>
  <c r="K12" i="1"/>
  <c r="J60" i="1"/>
  <c r="M57" i="1"/>
  <c r="P57" i="1"/>
  <c r="S57" i="1" s="1"/>
  <c r="K50" i="1"/>
  <c r="M59" i="1"/>
  <c r="K61" i="1"/>
  <c r="P67" i="1"/>
  <c r="S67" i="1" s="1"/>
  <c r="J69" i="1"/>
  <c r="J20" i="1"/>
  <c r="J67" i="1"/>
  <c r="J59" i="1"/>
  <c r="M65" i="1"/>
  <c r="M50" i="1"/>
  <c r="K53" i="1"/>
  <c r="K52" i="1"/>
  <c r="M52" i="1"/>
  <c r="J51" i="1"/>
  <c r="K51" i="1"/>
  <c r="M51" i="1"/>
  <c r="P49" i="1"/>
  <c r="S49" i="1" s="1"/>
  <c r="J46" i="1"/>
  <c r="K45" i="1"/>
  <c r="K44" i="1"/>
  <c r="M44" i="1"/>
  <c r="M43" i="1"/>
  <c r="J43" i="1"/>
  <c r="K43" i="1"/>
  <c r="P42" i="1"/>
  <c r="S42" i="1" s="1"/>
  <c r="K42" i="1"/>
  <c r="M42" i="1"/>
  <c r="M41" i="1"/>
  <c r="P41" i="1"/>
  <c r="S41" i="1" s="1"/>
  <c r="J41" i="1"/>
  <c r="J38" i="1"/>
  <c r="K36" i="1"/>
  <c r="M36" i="1"/>
  <c r="K37" i="1"/>
  <c r="J35" i="1"/>
  <c r="M35" i="1"/>
  <c r="K34" i="1"/>
  <c r="M34" i="1"/>
  <c r="P34" i="1"/>
  <c r="S34" i="1" s="1"/>
  <c r="P32" i="1"/>
  <c r="S32" i="1" s="1"/>
  <c r="J32" i="1"/>
  <c r="M32" i="1"/>
  <c r="J29" i="1"/>
  <c r="K28" i="1"/>
  <c r="M27" i="1"/>
  <c r="J27" i="1"/>
  <c r="K26" i="1"/>
  <c r="M26" i="1"/>
  <c r="P26" i="1"/>
  <c r="S26" i="1" s="1"/>
  <c r="P25" i="1"/>
  <c r="S25" i="1" s="1"/>
  <c r="K25" i="1"/>
  <c r="M25" i="1"/>
  <c r="P24" i="1"/>
  <c r="S24" i="1" s="1"/>
  <c r="M24" i="1"/>
  <c r="J24" i="1"/>
  <c r="Q23" i="1"/>
  <c r="R23" i="1"/>
  <c r="K19" i="1"/>
  <c r="J17" i="1"/>
  <c r="K17" i="1"/>
  <c r="M17" i="1"/>
  <c r="P16" i="1"/>
  <c r="S16" i="1" s="1"/>
  <c r="K16" i="1"/>
  <c r="M16" i="1"/>
  <c r="P15" i="1"/>
  <c r="S15" i="1" s="1"/>
  <c r="M15" i="1"/>
  <c r="J15" i="1"/>
  <c r="J12" i="1"/>
  <c r="K11" i="1"/>
  <c r="J10" i="1"/>
  <c r="M10" i="1"/>
  <c r="M9" i="1"/>
  <c r="J9" i="1"/>
  <c r="K9" i="1"/>
  <c r="M8" i="1"/>
  <c r="P8" i="1"/>
  <c r="S8" i="1" s="1"/>
  <c r="K8" i="1"/>
  <c r="P7" i="1"/>
  <c r="S7" i="1" s="1"/>
  <c r="M7" i="1"/>
  <c r="P6" i="1"/>
  <c r="S12" i="1"/>
  <c r="R12" i="1"/>
  <c r="Q12" i="1"/>
  <c r="J13" i="1"/>
  <c r="J22" i="1"/>
  <c r="J30" i="1"/>
  <c r="J47" i="1"/>
  <c r="J55" i="1"/>
  <c r="K62" i="1"/>
  <c r="J63" i="1"/>
  <c r="J6" i="1"/>
  <c r="P10" i="1"/>
  <c r="Q10" i="1" s="1"/>
  <c r="M11" i="1"/>
  <c r="K13" i="1"/>
  <c r="J14" i="1"/>
  <c r="Q17" i="1"/>
  <c r="P18" i="1"/>
  <c r="Q18" i="1" s="1"/>
  <c r="M19" i="1"/>
  <c r="K22" i="1"/>
  <c r="J23" i="1"/>
  <c r="P27" i="1"/>
  <c r="Q27" i="1" s="1"/>
  <c r="M28" i="1"/>
  <c r="K30" i="1"/>
  <c r="J31" i="1"/>
  <c r="Q35" i="1"/>
  <c r="P36" i="1"/>
  <c r="Q36" i="1" s="1"/>
  <c r="M37" i="1"/>
  <c r="J40" i="1"/>
  <c r="Q43" i="1"/>
  <c r="P44" i="1"/>
  <c r="M45" i="1"/>
  <c r="K47" i="1"/>
  <c r="J48" i="1"/>
  <c r="P52" i="1"/>
  <c r="Q52" i="1" s="1"/>
  <c r="M53" i="1"/>
  <c r="K55" i="1"/>
  <c r="J56" i="1"/>
  <c r="Q59" i="1"/>
  <c r="P60" i="1"/>
  <c r="Q60" i="1" s="1"/>
  <c r="M61" i="1"/>
  <c r="K63" i="1"/>
  <c r="J64" i="1"/>
  <c r="M69" i="1"/>
  <c r="K6" i="1"/>
  <c r="J7" i="1"/>
  <c r="P11" i="1"/>
  <c r="Q11" i="1" s="1"/>
  <c r="M12" i="1"/>
  <c r="K14" i="1"/>
  <c r="R17" i="1"/>
  <c r="P19" i="1"/>
  <c r="Q19" i="1" s="1"/>
  <c r="M20" i="1"/>
  <c r="K23" i="1"/>
  <c r="P28" i="1"/>
  <c r="M29" i="1"/>
  <c r="K31" i="1"/>
  <c r="P37" i="1"/>
  <c r="Q37" i="1" s="1"/>
  <c r="M38" i="1"/>
  <c r="K40" i="1"/>
  <c r="R43" i="1"/>
  <c r="P45" i="1"/>
  <c r="Q45" i="1" s="1"/>
  <c r="M46" i="1"/>
  <c r="K48" i="1"/>
  <c r="P53" i="1"/>
  <c r="Q53" i="1" s="1"/>
  <c r="M54" i="1"/>
  <c r="K56" i="1"/>
  <c r="J57" i="1"/>
  <c r="R59" i="1"/>
  <c r="P61" i="1"/>
  <c r="Q61" i="1" s="1"/>
  <c r="M62" i="1"/>
  <c r="K64" i="1"/>
  <c r="J65" i="1"/>
  <c r="P69" i="1"/>
  <c r="M13" i="1"/>
  <c r="P20" i="1"/>
  <c r="Q20" i="1" s="1"/>
  <c r="M22" i="1"/>
  <c r="P29" i="1"/>
  <c r="Q29" i="1" s="1"/>
  <c r="M30" i="1"/>
  <c r="P38" i="1"/>
  <c r="Q38" i="1" s="1"/>
  <c r="P46" i="1"/>
  <c r="Q46" i="1" s="1"/>
  <c r="M47" i="1"/>
  <c r="P54" i="1"/>
  <c r="M55" i="1"/>
  <c r="P62" i="1"/>
  <c r="M63" i="1"/>
  <c r="J66" i="1"/>
  <c r="M6" i="1"/>
  <c r="P13" i="1"/>
  <c r="M14" i="1"/>
  <c r="P22" i="1"/>
  <c r="Q22" i="1" s="1"/>
  <c r="M23" i="1"/>
  <c r="P30" i="1"/>
  <c r="Q30" i="1" s="1"/>
  <c r="M31" i="1"/>
  <c r="P39" i="1"/>
  <c r="M40" i="1"/>
  <c r="P47" i="1"/>
  <c r="M48" i="1"/>
  <c r="P55" i="1"/>
  <c r="Q55" i="1" s="1"/>
  <c r="M56" i="1"/>
  <c r="P63" i="1"/>
  <c r="Q63" i="1" s="1"/>
  <c r="M64" i="1"/>
  <c r="P31" i="1"/>
  <c r="P40" i="1"/>
  <c r="Q40" i="1" s="1"/>
  <c r="P48" i="1"/>
  <c r="P64" i="1"/>
  <c r="R70" i="1" l="1"/>
  <c r="S74" i="1"/>
  <c r="S70" i="1"/>
  <c r="R14" i="1"/>
  <c r="R9" i="1"/>
  <c r="Q14" i="1"/>
  <c r="L77" i="1"/>
  <c r="X7" i="1"/>
  <c r="X8" i="1"/>
  <c r="Q51" i="1"/>
  <c r="Q50" i="1"/>
  <c r="Q9" i="1"/>
  <c r="R51" i="1"/>
  <c r="R50" i="1"/>
  <c r="J77" i="1"/>
  <c r="K77" i="1"/>
  <c r="Q68" i="1"/>
  <c r="R67" i="1"/>
  <c r="Q67" i="1"/>
  <c r="R35" i="1"/>
  <c r="S72" i="1"/>
  <c r="R68" i="1"/>
  <c r="R72" i="1"/>
  <c r="S33" i="1"/>
  <c r="R33" i="1"/>
  <c r="R71" i="1"/>
  <c r="S71" i="1"/>
  <c r="P77" i="1"/>
  <c r="S21" i="1"/>
  <c r="R21" i="1"/>
  <c r="Q21" i="1"/>
  <c r="R66" i="1"/>
  <c r="Q66" i="1"/>
  <c r="R65" i="1"/>
  <c r="Q65" i="1"/>
  <c r="R58" i="1"/>
  <c r="Q58" i="1"/>
  <c r="R57" i="1"/>
  <c r="Q57" i="1"/>
  <c r="R26" i="1"/>
  <c r="S56" i="1"/>
  <c r="R56" i="1"/>
  <c r="Q56" i="1"/>
  <c r="R49" i="1"/>
  <c r="Q49" i="1"/>
  <c r="Q42" i="1"/>
  <c r="R42" i="1"/>
  <c r="R41" i="1"/>
  <c r="Q41" i="1"/>
  <c r="R34" i="1"/>
  <c r="Q34" i="1"/>
  <c r="R32" i="1"/>
  <c r="Q32" i="1"/>
  <c r="Q26" i="1"/>
  <c r="R25" i="1"/>
  <c r="Q25" i="1"/>
  <c r="Q24" i="1"/>
  <c r="R24" i="1"/>
  <c r="Q16" i="1"/>
  <c r="R16" i="1"/>
  <c r="R15" i="1"/>
  <c r="Q15" i="1"/>
  <c r="R8" i="1"/>
  <c r="Q8" i="1"/>
  <c r="R7" i="1"/>
  <c r="Q7" i="1"/>
  <c r="S6" i="1"/>
  <c r="R6" i="1"/>
  <c r="Q6" i="1"/>
  <c r="R64" i="1"/>
  <c r="S64" i="1"/>
  <c r="S69" i="1"/>
  <c r="R69" i="1"/>
  <c r="S45" i="1"/>
  <c r="R45" i="1"/>
  <c r="S28" i="1"/>
  <c r="R28" i="1"/>
  <c r="R48" i="1"/>
  <c r="S48" i="1"/>
  <c r="R47" i="1"/>
  <c r="S47" i="1"/>
  <c r="R13" i="1"/>
  <c r="S13" i="1"/>
  <c r="S62" i="1"/>
  <c r="R62" i="1"/>
  <c r="S11" i="1"/>
  <c r="R11" i="1"/>
  <c r="S44" i="1"/>
  <c r="R44" i="1"/>
  <c r="S10" i="1"/>
  <c r="R10" i="1"/>
  <c r="Q47" i="1"/>
  <c r="Q44" i="1"/>
  <c r="R31" i="1"/>
  <c r="S31" i="1"/>
  <c r="R39" i="1"/>
  <c r="S39" i="1"/>
  <c r="S53" i="1"/>
  <c r="R53" i="1"/>
  <c r="S52" i="1"/>
  <c r="R52" i="1"/>
  <c r="S18" i="1"/>
  <c r="R18" i="1"/>
  <c r="Q31" i="1"/>
  <c r="S38" i="1"/>
  <c r="R38" i="1"/>
  <c r="S54" i="1"/>
  <c r="R54" i="1"/>
  <c r="S37" i="1"/>
  <c r="R37" i="1"/>
  <c r="S19" i="1"/>
  <c r="R19" i="1"/>
  <c r="Q39" i="1"/>
  <c r="Q64" i="1"/>
  <c r="Q13" i="1"/>
  <c r="S20" i="1"/>
  <c r="R20" i="1"/>
  <c r="R30" i="1"/>
  <c r="S30" i="1"/>
  <c r="S29" i="1"/>
  <c r="R29" i="1"/>
  <c r="M77" i="1"/>
  <c r="S60" i="1"/>
  <c r="R60" i="1"/>
  <c r="S27" i="1"/>
  <c r="R27" i="1"/>
  <c r="Q28" i="1"/>
  <c r="S61" i="1"/>
  <c r="R61" i="1"/>
  <c r="Q48" i="1"/>
  <c r="S40" i="1"/>
  <c r="R40" i="1"/>
  <c r="R63" i="1"/>
  <c r="S63" i="1"/>
  <c r="R55" i="1"/>
  <c r="S55" i="1"/>
  <c r="R22" i="1"/>
  <c r="S22" i="1"/>
  <c r="S46" i="1"/>
  <c r="R46" i="1"/>
  <c r="S36" i="1"/>
  <c r="R36" i="1"/>
  <c r="Q69" i="1"/>
  <c r="Q54" i="1"/>
  <c r="Q62" i="1"/>
  <c r="Q77" i="1" l="1"/>
  <c r="R77" i="1"/>
  <c r="S77" i="1"/>
</calcChain>
</file>

<file path=xl/sharedStrings.xml><?xml version="1.0" encoding="utf-8"?>
<sst xmlns="http://schemas.openxmlformats.org/spreadsheetml/2006/main" count="105" uniqueCount="36">
  <si>
    <t>Region 2 West</t>
  </si>
  <si>
    <t>Total #</t>
  </si>
  <si>
    <t>Legal Size Males</t>
  </si>
  <si>
    <t>Area</t>
  </si>
  <si>
    <t>Pot #</t>
  </si>
  <si>
    <t xml:space="preserve">Depth </t>
  </si>
  <si>
    <t>1-1</t>
  </si>
  <si>
    <t>1-2</t>
  </si>
  <si>
    <t>2-1</t>
  </si>
  <si>
    <t>2-2</t>
  </si>
  <si>
    <t>3</t>
  </si>
  <si>
    <t>LSM</t>
  </si>
  <si>
    <t>Stage 1</t>
  </si>
  <si>
    <t>Stage 2-1</t>
  </si>
  <si>
    <t>% Hard</t>
  </si>
  <si>
    <t>% Soft</t>
  </si>
  <si>
    <t>Sub-legal</t>
  </si>
  <si>
    <t xml:space="preserve"> Females</t>
  </si>
  <si>
    <t>Crab</t>
  </si>
  <si>
    <t>% LSM</t>
  </si>
  <si>
    <t>% Sub-legal</t>
  </si>
  <si>
    <t>% Female</t>
  </si>
  <si>
    <t>Total</t>
  </si>
  <si>
    <t>Avg #/pot</t>
  </si>
  <si>
    <t>%Hard</t>
  </si>
  <si>
    <t># of crab</t>
  </si>
  <si>
    <t>Reference Station</t>
  </si>
  <si>
    <t>Zone</t>
  </si>
  <si>
    <t>June 2nd, 2021</t>
  </si>
  <si>
    <t>Depth Range: 17 - 165</t>
  </si>
  <si>
    <t>Soak Time Range: 22 - 24</t>
  </si>
  <si>
    <t xml:space="preserve">2-2-1 </t>
  </si>
  <si>
    <t>2-2-2</t>
  </si>
  <si>
    <t>2-2-1</t>
  </si>
  <si>
    <t xml:space="preserve">2-2-2 </t>
  </si>
  <si>
    <t>Avearge Hardness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</si>
</sst>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9" fontId="2" fillId="0" borderId="3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9" fontId="0" fillId="0" borderId="1" xfId="2" applyFont="1" applyBorder="1" applyAlignment="1"/>
    <xf numFmtId="9" fontId="0" fillId="0" borderId="0" xfId="2" applyFont="1" applyBorder="1" applyAlignment="1"/>
    <xf numFmtId="9" fontId="0" fillId="0" borderId="2" xfId="2" applyFont="1" applyBorder="1" applyAlignment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0" fillId="0" borderId="6" xfId="0" applyBorder="1" applyAlignment="1">
      <alignment horizontal="center"/>
    </xf>
    <xf numFmtId="164" fontId="2" fillId="0" borderId="6" xfId="1" applyNumberFormat="1" applyFont="1" applyBorder="1" applyAlignment="1">
      <alignment horizontal="center" vertical="center"/>
    </xf>
    <xf numFmtId="9" fontId="2" fillId="0" borderId="7" xfId="0" applyNumberFormat="1" applyFont="1" applyBorder="1"/>
    <xf numFmtId="9" fontId="2" fillId="0" borderId="6" xfId="0" applyNumberFormat="1" applyFont="1" applyBorder="1" applyAlignment="1">
      <alignment horizontal="center"/>
    </xf>
    <xf numFmtId="9" fontId="2" fillId="0" borderId="8" xfId="0" applyNumberFormat="1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49" fontId="0" fillId="0" borderId="0" xfId="0" applyNumberFormat="1" applyAlignment="1">
      <alignment horizontal="left"/>
    </xf>
    <xf numFmtId="165" fontId="2" fillId="0" borderId="2" xfId="0" applyNumberFormat="1" applyFont="1" applyBorder="1" applyAlignment="1">
      <alignment horizontal="right"/>
    </xf>
    <xf numFmtId="165" fontId="0" fillId="0" borderId="2" xfId="0" applyNumberForma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9" fontId="2" fillId="0" borderId="0" xfId="0" applyNumberFormat="1" applyFont="1"/>
    <xf numFmtId="0" fontId="0" fillId="0" borderId="3" xfId="0" applyBorder="1" applyAlignment="1">
      <alignment horizontal="center"/>
    </xf>
    <xf numFmtId="49" fontId="0" fillId="0" borderId="3" xfId="0" applyNumberFormat="1" applyBorder="1" applyAlignment="1">
      <alignment horizontal="left"/>
    </xf>
    <xf numFmtId="9" fontId="0" fillId="0" borderId="3" xfId="0" applyNumberForma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9" fontId="0" fillId="0" borderId="4" xfId="2" applyFont="1" applyBorder="1" applyAlignment="1"/>
    <xf numFmtId="9" fontId="0" fillId="0" borderId="3" xfId="2" applyFont="1" applyBorder="1" applyAlignment="1"/>
    <xf numFmtId="9" fontId="0" fillId="0" borderId="5" xfId="2" applyFont="1" applyBorder="1" applyAlignment="1"/>
    <xf numFmtId="0" fontId="0" fillId="0" borderId="4" xfId="0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3C9AA-C865-41A4-993E-DA7B0584830C}">
  <dimension ref="A1:X78"/>
  <sheetViews>
    <sheetView tabSelected="1" workbookViewId="0">
      <selection activeCell="P79" sqref="P79"/>
    </sheetView>
  </sheetViews>
  <sheetFormatPr defaultRowHeight="15" x14ac:dyDescent="0.25"/>
  <cols>
    <col min="1" max="1" width="12.28515625" customWidth="1"/>
    <col min="3" max="3" width="12" customWidth="1"/>
    <col min="14" max="14" width="9.85546875" customWidth="1"/>
    <col min="18" max="18" width="11.7109375" customWidth="1"/>
    <col min="19" max="19" width="10.28515625" customWidth="1"/>
    <col min="22" max="22" width="19.140625" customWidth="1"/>
  </cols>
  <sheetData>
    <row r="1" spans="1:24" x14ac:dyDescent="0.25">
      <c r="A1" s="1" t="s">
        <v>0</v>
      </c>
      <c r="N1" s="2"/>
      <c r="O1" s="2"/>
      <c r="P1" s="2"/>
      <c r="Q1" s="2"/>
      <c r="R1" s="3"/>
      <c r="S1" s="3"/>
    </row>
    <row r="2" spans="1:24" x14ac:dyDescent="0.25">
      <c r="A2" s="1" t="s">
        <v>28</v>
      </c>
      <c r="B2" s="2"/>
      <c r="N2" s="2"/>
      <c r="O2" s="2"/>
      <c r="P2" s="2"/>
      <c r="Q2" s="2"/>
      <c r="R2" s="3"/>
      <c r="S2" s="3"/>
    </row>
    <row r="3" spans="1:24" x14ac:dyDescent="0.25">
      <c r="A3" s="1" t="s">
        <v>29</v>
      </c>
      <c r="B3" s="2"/>
      <c r="C3" s="2"/>
      <c r="D3" s="2"/>
      <c r="E3" s="2"/>
      <c r="F3" s="2"/>
      <c r="G3" s="2"/>
      <c r="H3" s="2"/>
      <c r="I3" s="2"/>
      <c r="N3" s="2"/>
      <c r="O3" s="2"/>
      <c r="P3" s="2"/>
      <c r="Q3" s="2"/>
      <c r="R3" s="3"/>
      <c r="S3" s="3"/>
    </row>
    <row r="4" spans="1:24" x14ac:dyDescent="0.25">
      <c r="A4" s="1" t="s">
        <v>30</v>
      </c>
      <c r="B4" s="2"/>
      <c r="C4" s="2"/>
      <c r="D4" s="2"/>
      <c r="E4" s="2"/>
      <c r="F4" s="2"/>
      <c r="G4" s="2"/>
      <c r="H4" s="2"/>
      <c r="I4" s="4" t="s">
        <v>1</v>
      </c>
      <c r="J4" s="32" t="s">
        <v>2</v>
      </c>
      <c r="K4" s="33"/>
      <c r="L4" s="33"/>
      <c r="M4" s="34"/>
      <c r="N4" s="6"/>
      <c r="O4" s="2"/>
      <c r="P4" s="7" t="s">
        <v>1</v>
      </c>
      <c r="Q4" s="4"/>
      <c r="R4" s="3"/>
      <c r="S4" s="3"/>
    </row>
    <row r="5" spans="1:24" x14ac:dyDescent="0.25">
      <c r="A5" s="8" t="s">
        <v>3</v>
      </c>
      <c r="B5" s="9" t="s">
        <v>4</v>
      </c>
      <c r="C5" s="9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1" t="s">
        <v>12</v>
      </c>
      <c r="K5" s="10" t="s">
        <v>13</v>
      </c>
      <c r="L5" s="10" t="s">
        <v>14</v>
      </c>
      <c r="M5" s="12" t="s">
        <v>15</v>
      </c>
      <c r="N5" s="11" t="s">
        <v>16</v>
      </c>
      <c r="O5" s="10" t="s">
        <v>17</v>
      </c>
      <c r="P5" s="12" t="s">
        <v>18</v>
      </c>
      <c r="Q5" s="10" t="s">
        <v>19</v>
      </c>
      <c r="R5" s="13" t="s">
        <v>20</v>
      </c>
      <c r="S5" s="13" t="s">
        <v>21</v>
      </c>
    </row>
    <row r="6" spans="1:24" x14ac:dyDescent="0.25">
      <c r="A6" s="29" t="s">
        <v>31</v>
      </c>
      <c r="B6" s="2">
        <v>11</v>
      </c>
      <c r="C6" s="2">
        <v>88</v>
      </c>
      <c r="D6" s="2">
        <v>17</v>
      </c>
      <c r="E6" s="2">
        <v>2</v>
      </c>
      <c r="F6" s="2">
        <v>0</v>
      </c>
      <c r="G6" s="2">
        <v>0</v>
      </c>
      <c r="H6" s="14">
        <v>0</v>
      </c>
      <c r="I6" s="2">
        <f t="shared" ref="I6:I33" si="0">SUM(D6:H6)</f>
        <v>19</v>
      </c>
      <c r="J6" s="15">
        <f t="shared" ref="J6:J16" si="1">SUM(D6:E6)/I6</f>
        <v>1</v>
      </c>
      <c r="K6" s="16">
        <f t="shared" ref="K6:K16" si="2">SUM(F6)/I6</f>
        <v>0</v>
      </c>
      <c r="L6" s="16">
        <f t="shared" ref="L6:L60" si="3">SUM(D6:F6)/I6</f>
        <v>1</v>
      </c>
      <c r="M6" s="17">
        <f t="shared" ref="M6:M16" si="4">SUM(G6:H6)/I6</f>
        <v>0</v>
      </c>
      <c r="N6" s="6">
        <v>3</v>
      </c>
      <c r="O6" s="2">
        <v>2</v>
      </c>
      <c r="P6" s="18">
        <f t="shared" ref="P6:P59" si="5">SUM(O6,N6,I6)</f>
        <v>24</v>
      </c>
      <c r="Q6" s="3">
        <f t="shared" ref="Q6:Q59" si="6">I6/P6</f>
        <v>0.79166666666666663</v>
      </c>
      <c r="R6" s="3">
        <f t="shared" ref="R6:R21" si="7">N6/P6</f>
        <v>0.125</v>
      </c>
      <c r="S6" s="3">
        <f t="shared" ref="S6:S21" si="8">O6/P6</f>
        <v>8.3333333333333329E-2</v>
      </c>
      <c r="U6" s="5" t="s">
        <v>27</v>
      </c>
      <c r="V6" s="5" t="s">
        <v>26</v>
      </c>
      <c r="W6" s="5" t="s">
        <v>25</v>
      </c>
      <c r="X6" s="5" t="s">
        <v>24</v>
      </c>
    </row>
    <row r="7" spans="1:24" x14ac:dyDescent="0.25">
      <c r="A7" s="29" t="s">
        <v>31</v>
      </c>
      <c r="B7" s="2">
        <v>12</v>
      </c>
      <c r="C7" s="2">
        <v>111</v>
      </c>
      <c r="D7" s="2">
        <v>13</v>
      </c>
      <c r="E7" s="2">
        <v>6</v>
      </c>
      <c r="F7" s="2">
        <v>0</v>
      </c>
      <c r="G7" s="2">
        <v>0</v>
      </c>
      <c r="H7" s="14">
        <v>0</v>
      </c>
      <c r="I7" s="2">
        <f t="shared" si="0"/>
        <v>19</v>
      </c>
      <c r="J7" s="15">
        <f t="shared" si="1"/>
        <v>1</v>
      </c>
      <c r="K7" s="16">
        <f t="shared" si="2"/>
        <v>0</v>
      </c>
      <c r="L7" s="16">
        <f t="shared" si="3"/>
        <v>1</v>
      </c>
      <c r="M7" s="17">
        <f t="shared" si="4"/>
        <v>0</v>
      </c>
      <c r="N7" s="6">
        <v>3</v>
      </c>
      <c r="O7" s="2">
        <v>0</v>
      </c>
      <c r="P7" s="18">
        <f t="shared" si="5"/>
        <v>22</v>
      </c>
      <c r="Q7" s="3">
        <f t="shared" si="6"/>
        <v>0.86363636363636365</v>
      </c>
      <c r="R7" s="3">
        <f t="shared" si="7"/>
        <v>0.13636363636363635</v>
      </c>
      <c r="S7" s="3">
        <f t="shared" si="8"/>
        <v>0</v>
      </c>
      <c r="U7" s="2">
        <v>2</v>
      </c>
      <c r="V7" s="29" t="s">
        <v>33</v>
      </c>
      <c r="W7" s="2">
        <f>SUM(I6:I40)</f>
        <v>311</v>
      </c>
      <c r="X7" s="3">
        <f>AVERAGE(L6:L40)</f>
        <v>0.98397065897065905</v>
      </c>
    </row>
    <row r="8" spans="1:24" x14ac:dyDescent="0.25">
      <c r="A8" s="29" t="s">
        <v>33</v>
      </c>
      <c r="B8" s="2">
        <v>13</v>
      </c>
      <c r="C8" s="2">
        <v>127</v>
      </c>
      <c r="D8" s="2">
        <v>8</v>
      </c>
      <c r="E8" s="2">
        <v>3</v>
      </c>
      <c r="F8" s="2">
        <v>2</v>
      </c>
      <c r="G8" s="2">
        <v>0</v>
      </c>
      <c r="H8" s="14">
        <v>0</v>
      </c>
      <c r="I8" s="2">
        <f t="shared" si="0"/>
        <v>13</v>
      </c>
      <c r="J8" s="15">
        <f t="shared" si="1"/>
        <v>0.84615384615384615</v>
      </c>
      <c r="K8" s="16">
        <f t="shared" si="2"/>
        <v>0.15384615384615385</v>
      </c>
      <c r="L8" s="16">
        <f t="shared" si="3"/>
        <v>1</v>
      </c>
      <c r="M8" s="17">
        <f t="shared" si="4"/>
        <v>0</v>
      </c>
      <c r="N8" s="6">
        <v>1</v>
      </c>
      <c r="O8" s="2">
        <v>1</v>
      </c>
      <c r="P8" s="18">
        <f t="shared" si="5"/>
        <v>15</v>
      </c>
      <c r="Q8" s="3">
        <f t="shared" si="6"/>
        <v>0.8666666666666667</v>
      </c>
      <c r="R8" s="3">
        <f t="shared" si="7"/>
        <v>6.6666666666666666E-2</v>
      </c>
      <c r="S8" s="3">
        <f t="shared" si="8"/>
        <v>6.6666666666666666E-2</v>
      </c>
      <c r="U8" s="36">
        <v>2</v>
      </c>
      <c r="V8" s="37" t="s">
        <v>34</v>
      </c>
      <c r="W8" s="36">
        <f>SUM(I41:I75)</f>
        <v>288</v>
      </c>
      <c r="X8" s="38">
        <f>AVERAGE(L41:L74)</f>
        <v>0.97038339264901752</v>
      </c>
    </row>
    <row r="9" spans="1:24" x14ac:dyDescent="0.25">
      <c r="A9" s="29" t="s">
        <v>33</v>
      </c>
      <c r="B9" s="2">
        <v>14</v>
      </c>
      <c r="C9" s="2">
        <v>126</v>
      </c>
      <c r="D9" s="2">
        <v>8</v>
      </c>
      <c r="E9" s="2">
        <v>1</v>
      </c>
      <c r="F9" s="2">
        <v>1</v>
      </c>
      <c r="G9" s="2">
        <v>0</v>
      </c>
      <c r="H9" s="14">
        <v>0</v>
      </c>
      <c r="I9" s="2">
        <f t="shared" si="0"/>
        <v>10</v>
      </c>
      <c r="J9" s="15">
        <f t="shared" si="1"/>
        <v>0.9</v>
      </c>
      <c r="K9" s="16">
        <f t="shared" si="2"/>
        <v>0.1</v>
      </c>
      <c r="L9" s="16">
        <f t="shared" si="3"/>
        <v>1</v>
      </c>
      <c r="M9" s="17">
        <f t="shared" si="4"/>
        <v>0</v>
      </c>
      <c r="N9" s="6">
        <v>1</v>
      </c>
      <c r="O9" s="2">
        <v>1</v>
      </c>
      <c r="P9" s="18">
        <f t="shared" si="5"/>
        <v>12</v>
      </c>
      <c r="Q9" s="3">
        <f t="shared" si="6"/>
        <v>0.83333333333333337</v>
      </c>
      <c r="R9" s="3">
        <f t="shared" si="7"/>
        <v>8.3333333333333329E-2</v>
      </c>
      <c r="S9" s="3">
        <f t="shared" si="8"/>
        <v>8.3333333333333329E-2</v>
      </c>
      <c r="V9" t="s">
        <v>35</v>
      </c>
      <c r="X9" s="35">
        <f>AVERAGE(X7:X8)</f>
        <v>0.97717702580983823</v>
      </c>
    </row>
    <row r="10" spans="1:24" x14ac:dyDescent="0.25">
      <c r="A10" s="29" t="s">
        <v>33</v>
      </c>
      <c r="B10" s="2">
        <v>15</v>
      </c>
      <c r="C10" s="2">
        <v>165</v>
      </c>
      <c r="D10" s="2">
        <v>7</v>
      </c>
      <c r="E10" s="2">
        <v>1</v>
      </c>
      <c r="F10" s="2">
        <v>0</v>
      </c>
      <c r="G10" s="2">
        <v>0</v>
      </c>
      <c r="H10" s="14">
        <v>0</v>
      </c>
      <c r="I10" s="2">
        <f t="shared" si="0"/>
        <v>8</v>
      </c>
      <c r="J10" s="15">
        <f t="shared" si="1"/>
        <v>1</v>
      </c>
      <c r="K10" s="16">
        <f t="shared" si="2"/>
        <v>0</v>
      </c>
      <c r="L10" s="16">
        <f t="shared" si="3"/>
        <v>1</v>
      </c>
      <c r="M10" s="17">
        <f t="shared" si="4"/>
        <v>0</v>
      </c>
      <c r="N10" s="6">
        <v>2</v>
      </c>
      <c r="O10" s="2">
        <v>2</v>
      </c>
      <c r="P10" s="18">
        <f t="shared" si="5"/>
        <v>12</v>
      </c>
      <c r="Q10" s="3">
        <f t="shared" si="6"/>
        <v>0.66666666666666663</v>
      </c>
      <c r="R10" s="3">
        <f t="shared" si="7"/>
        <v>0.16666666666666666</v>
      </c>
      <c r="S10" s="3">
        <f t="shared" si="8"/>
        <v>0.16666666666666666</v>
      </c>
    </row>
    <row r="11" spans="1:24" x14ac:dyDescent="0.25">
      <c r="A11" s="29" t="s">
        <v>33</v>
      </c>
      <c r="B11" s="2">
        <v>16</v>
      </c>
      <c r="C11" s="2">
        <v>160</v>
      </c>
      <c r="D11" s="2">
        <v>8</v>
      </c>
      <c r="E11" s="2">
        <v>0</v>
      </c>
      <c r="F11" s="2">
        <v>0</v>
      </c>
      <c r="G11" s="2">
        <v>1</v>
      </c>
      <c r="H11" s="14">
        <v>0</v>
      </c>
      <c r="I11" s="2">
        <f t="shared" si="0"/>
        <v>9</v>
      </c>
      <c r="J11" s="15">
        <f t="shared" si="1"/>
        <v>0.88888888888888884</v>
      </c>
      <c r="K11" s="16">
        <f t="shared" si="2"/>
        <v>0</v>
      </c>
      <c r="L11" s="16">
        <f t="shared" si="3"/>
        <v>0.88888888888888884</v>
      </c>
      <c r="M11" s="17">
        <f t="shared" si="4"/>
        <v>0.1111111111111111</v>
      </c>
      <c r="N11" s="6">
        <v>1</v>
      </c>
      <c r="O11" s="2">
        <v>0</v>
      </c>
      <c r="P11" s="18">
        <f t="shared" si="5"/>
        <v>10</v>
      </c>
      <c r="Q11" s="3">
        <f t="shared" si="6"/>
        <v>0.9</v>
      </c>
      <c r="R11" s="3">
        <f t="shared" si="7"/>
        <v>0.1</v>
      </c>
      <c r="S11" s="3">
        <f t="shared" si="8"/>
        <v>0</v>
      </c>
    </row>
    <row r="12" spans="1:24" x14ac:dyDescent="0.25">
      <c r="A12" s="29" t="s">
        <v>33</v>
      </c>
      <c r="B12" s="2">
        <v>17</v>
      </c>
      <c r="C12" s="2">
        <v>119</v>
      </c>
      <c r="D12" s="2">
        <v>7</v>
      </c>
      <c r="E12" s="2">
        <v>0</v>
      </c>
      <c r="F12" s="2">
        <v>0</v>
      </c>
      <c r="G12" s="2">
        <v>1</v>
      </c>
      <c r="H12" s="14">
        <v>0</v>
      </c>
      <c r="I12" s="2">
        <f t="shared" si="0"/>
        <v>8</v>
      </c>
      <c r="J12" s="15">
        <f t="shared" si="1"/>
        <v>0.875</v>
      </c>
      <c r="K12" s="16">
        <f t="shared" si="2"/>
        <v>0</v>
      </c>
      <c r="L12" s="16">
        <f t="shared" si="3"/>
        <v>0.875</v>
      </c>
      <c r="M12" s="17">
        <f t="shared" si="4"/>
        <v>0.125</v>
      </c>
      <c r="N12" s="6">
        <v>4</v>
      </c>
      <c r="O12" s="2">
        <v>1</v>
      </c>
      <c r="P12" s="18">
        <f t="shared" si="5"/>
        <v>13</v>
      </c>
      <c r="Q12" s="3">
        <f t="shared" si="6"/>
        <v>0.61538461538461542</v>
      </c>
      <c r="R12" s="3">
        <f t="shared" si="7"/>
        <v>0.30769230769230771</v>
      </c>
      <c r="S12" s="3">
        <f t="shared" si="8"/>
        <v>7.6923076923076927E-2</v>
      </c>
    </row>
    <row r="13" spans="1:24" x14ac:dyDescent="0.25">
      <c r="A13" s="29" t="s">
        <v>33</v>
      </c>
      <c r="B13" s="2">
        <v>18</v>
      </c>
      <c r="C13" s="2">
        <v>38</v>
      </c>
      <c r="D13" s="2">
        <v>6</v>
      </c>
      <c r="E13" s="2">
        <v>1</v>
      </c>
      <c r="F13" s="2">
        <v>0</v>
      </c>
      <c r="G13" s="2">
        <v>0</v>
      </c>
      <c r="H13" s="14">
        <v>0</v>
      </c>
      <c r="I13" s="2">
        <f t="shared" si="0"/>
        <v>7</v>
      </c>
      <c r="J13" s="15">
        <f t="shared" si="1"/>
        <v>1</v>
      </c>
      <c r="K13" s="16">
        <f t="shared" si="2"/>
        <v>0</v>
      </c>
      <c r="L13" s="16">
        <f t="shared" si="3"/>
        <v>1</v>
      </c>
      <c r="M13" s="17">
        <f t="shared" si="4"/>
        <v>0</v>
      </c>
      <c r="N13" s="6">
        <v>2</v>
      </c>
      <c r="O13" s="2">
        <v>0</v>
      </c>
      <c r="P13" s="18">
        <f t="shared" si="5"/>
        <v>9</v>
      </c>
      <c r="Q13" s="3">
        <f t="shared" si="6"/>
        <v>0.77777777777777779</v>
      </c>
      <c r="R13" s="3">
        <f t="shared" si="7"/>
        <v>0.22222222222222221</v>
      </c>
      <c r="S13" s="3">
        <f t="shared" si="8"/>
        <v>0</v>
      </c>
    </row>
    <row r="14" spans="1:24" x14ac:dyDescent="0.25">
      <c r="A14" s="29" t="s">
        <v>33</v>
      </c>
      <c r="B14" s="2">
        <v>19</v>
      </c>
      <c r="C14" s="2">
        <v>35</v>
      </c>
      <c r="D14" s="2">
        <v>9</v>
      </c>
      <c r="E14" s="2">
        <v>1</v>
      </c>
      <c r="F14" s="2">
        <v>1</v>
      </c>
      <c r="G14" s="2">
        <v>0</v>
      </c>
      <c r="H14" s="14">
        <v>0</v>
      </c>
      <c r="I14" s="2">
        <f t="shared" si="0"/>
        <v>11</v>
      </c>
      <c r="J14" s="15">
        <f t="shared" si="1"/>
        <v>0.90909090909090906</v>
      </c>
      <c r="K14" s="16">
        <f t="shared" si="2"/>
        <v>9.0909090909090912E-2</v>
      </c>
      <c r="L14" s="16">
        <f t="shared" si="3"/>
        <v>1</v>
      </c>
      <c r="M14" s="17">
        <f t="shared" si="4"/>
        <v>0</v>
      </c>
      <c r="N14" s="6">
        <v>1</v>
      </c>
      <c r="O14" s="2">
        <v>0</v>
      </c>
      <c r="P14" s="18">
        <f t="shared" si="5"/>
        <v>12</v>
      </c>
      <c r="Q14" s="3">
        <f t="shared" si="6"/>
        <v>0.91666666666666663</v>
      </c>
      <c r="R14" s="3">
        <f t="shared" si="7"/>
        <v>8.3333333333333329E-2</v>
      </c>
      <c r="S14" s="3">
        <f t="shared" si="8"/>
        <v>0</v>
      </c>
    </row>
    <row r="15" spans="1:24" x14ac:dyDescent="0.25">
      <c r="A15" s="29" t="s">
        <v>33</v>
      </c>
      <c r="B15" s="2">
        <v>20</v>
      </c>
      <c r="C15" s="2">
        <v>33</v>
      </c>
      <c r="D15" s="2">
        <v>8</v>
      </c>
      <c r="E15" s="2">
        <v>1</v>
      </c>
      <c r="F15" s="2">
        <v>0</v>
      </c>
      <c r="G15" s="2">
        <v>1</v>
      </c>
      <c r="H15" s="14">
        <v>0</v>
      </c>
      <c r="I15" s="2">
        <f t="shared" si="0"/>
        <v>10</v>
      </c>
      <c r="J15" s="15">
        <f t="shared" si="1"/>
        <v>0.9</v>
      </c>
      <c r="K15" s="16">
        <f t="shared" si="2"/>
        <v>0</v>
      </c>
      <c r="L15" s="16">
        <f t="shared" si="3"/>
        <v>0.9</v>
      </c>
      <c r="M15" s="17">
        <f t="shared" si="4"/>
        <v>0.1</v>
      </c>
      <c r="N15" s="6">
        <v>4</v>
      </c>
      <c r="O15" s="2">
        <v>0</v>
      </c>
      <c r="P15" s="18">
        <f t="shared" si="5"/>
        <v>14</v>
      </c>
      <c r="Q15" s="3">
        <f t="shared" si="6"/>
        <v>0.7142857142857143</v>
      </c>
      <c r="R15" s="3">
        <f t="shared" si="7"/>
        <v>0.2857142857142857</v>
      </c>
      <c r="S15" s="3">
        <f t="shared" si="8"/>
        <v>0</v>
      </c>
    </row>
    <row r="16" spans="1:24" x14ac:dyDescent="0.25">
      <c r="A16" s="29" t="s">
        <v>33</v>
      </c>
      <c r="B16" s="2">
        <v>21</v>
      </c>
      <c r="C16" s="2">
        <v>32</v>
      </c>
      <c r="D16" s="2">
        <v>12</v>
      </c>
      <c r="E16" s="2">
        <v>1</v>
      </c>
      <c r="F16" s="2">
        <v>0</v>
      </c>
      <c r="G16" s="2">
        <v>0</v>
      </c>
      <c r="H16" s="14">
        <v>0</v>
      </c>
      <c r="I16" s="2">
        <f t="shared" si="0"/>
        <v>13</v>
      </c>
      <c r="J16" s="15">
        <f t="shared" si="1"/>
        <v>1</v>
      </c>
      <c r="K16" s="16">
        <f t="shared" si="2"/>
        <v>0</v>
      </c>
      <c r="L16" s="16">
        <f t="shared" si="3"/>
        <v>1</v>
      </c>
      <c r="M16" s="17">
        <f t="shared" si="4"/>
        <v>0</v>
      </c>
      <c r="N16" s="6">
        <v>4</v>
      </c>
      <c r="O16" s="2">
        <v>0</v>
      </c>
      <c r="P16" s="18">
        <f t="shared" si="5"/>
        <v>17</v>
      </c>
      <c r="Q16" s="3">
        <f t="shared" si="6"/>
        <v>0.76470588235294112</v>
      </c>
      <c r="R16" s="3">
        <f t="shared" si="7"/>
        <v>0.23529411764705882</v>
      </c>
      <c r="S16" s="3">
        <f t="shared" si="8"/>
        <v>0</v>
      </c>
    </row>
    <row r="17" spans="1:19" x14ac:dyDescent="0.25">
      <c r="A17" s="29" t="s">
        <v>33</v>
      </c>
      <c r="B17" s="2">
        <v>22</v>
      </c>
      <c r="C17" s="2">
        <v>33</v>
      </c>
      <c r="D17" s="2">
        <v>4</v>
      </c>
      <c r="E17" s="2">
        <v>0</v>
      </c>
      <c r="F17" s="2">
        <v>0</v>
      </c>
      <c r="G17" s="2">
        <v>0</v>
      </c>
      <c r="H17" s="14">
        <v>0</v>
      </c>
      <c r="I17" s="2">
        <f t="shared" si="0"/>
        <v>4</v>
      </c>
      <c r="J17" s="15">
        <f>SUM(D17:E17)/I17</f>
        <v>1</v>
      </c>
      <c r="K17" s="16">
        <f>SUM(F17)/I17</f>
        <v>0</v>
      </c>
      <c r="L17" s="16">
        <f t="shared" si="3"/>
        <v>1</v>
      </c>
      <c r="M17" s="17">
        <f>SUM(G17:H17)/I17</f>
        <v>0</v>
      </c>
      <c r="N17" s="6">
        <v>1</v>
      </c>
      <c r="O17" s="2">
        <v>2</v>
      </c>
      <c r="P17" s="18">
        <f t="shared" si="5"/>
        <v>7</v>
      </c>
      <c r="Q17" s="3">
        <f t="shared" si="6"/>
        <v>0.5714285714285714</v>
      </c>
      <c r="R17" s="3">
        <f t="shared" si="7"/>
        <v>0.14285714285714285</v>
      </c>
      <c r="S17" s="3">
        <f t="shared" si="8"/>
        <v>0.2857142857142857</v>
      </c>
    </row>
    <row r="18" spans="1:19" x14ac:dyDescent="0.25">
      <c r="A18" s="29" t="s">
        <v>33</v>
      </c>
      <c r="B18" s="2">
        <v>23</v>
      </c>
      <c r="C18" s="2">
        <v>130</v>
      </c>
      <c r="D18" s="2">
        <v>0</v>
      </c>
      <c r="E18" s="2">
        <v>0</v>
      </c>
      <c r="F18" s="2">
        <v>0</v>
      </c>
      <c r="G18" s="2">
        <v>0</v>
      </c>
      <c r="H18" s="14">
        <v>0</v>
      </c>
      <c r="I18" s="2">
        <f t="shared" si="0"/>
        <v>0</v>
      </c>
      <c r="J18" s="15"/>
      <c r="K18" s="16"/>
      <c r="L18" s="16"/>
      <c r="M18" s="17"/>
      <c r="N18" s="6">
        <v>0</v>
      </c>
      <c r="O18" s="2">
        <v>1</v>
      </c>
      <c r="P18" s="18">
        <f t="shared" si="5"/>
        <v>1</v>
      </c>
      <c r="Q18" s="3">
        <f t="shared" si="6"/>
        <v>0</v>
      </c>
      <c r="R18" s="3">
        <f t="shared" si="7"/>
        <v>0</v>
      </c>
      <c r="S18" s="3">
        <f t="shared" si="8"/>
        <v>1</v>
      </c>
    </row>
    <row r="19" spans="1:19" x14ac:dyDescent="0.25">
      <c r="A19" s="29" t="s">
        <v>33</v>
      </c>
      <c r="B19" s="2">
        <v>24</v>
      </c>
      <c r="C19" s="2">
        <v>127</v>
      </c>
      <c r="D19" s="2">
        <v>5</v>
      </c>
      <c r="E19" s="2">
        <v>1</v>
      </c>
      <c r="F19" s="2">
        <v>0</v>
      </c>
      <c r="G19" s="2">
        <v>0</v>
      </c>
      <c r="H19" s="14">
        <v>0</v>
      </c>
      <c r="I19" s="2">
        <f t="shared" si="0"/>
        <v>6</v>
      </c>
      <c r="J19" s="15">
        <f>SUM(D19:E19)/I19</f>
        <v>1</v>
      </c>
      <c r="K19" s="16">
        <f t="shared" ref="K19:K25" si="9">SUM(F19)/I19</f>
        <v>0</v>
      </c>
      <c r="L19" s="16">
        <f t="shared" si="3"/>
        <v>1</v>
      </c>
      <c r="M19" s="17">
        <f t="shared" ref="M19:M25" si="10">SUM(G19:H19)/I19</f>
        <v>0</v>
      </c>
      <c r="N19" s="6">
        <v>1</v>
      </c>
      <c r="O19" s="2">
        <v>6</v>
      </c>
      <c r="P19" s="18">
        <f t="shared" si="5"/>
        <v>13</v>
      </c>
      <c r="Q19" s="3">
        <f t="shared" si="6"/>
        <v>0.46153846153846156</v>
      </c>
      <c r="R19" s="3">
        <f t="shared" si="7"/>
        <v>7.6923076923076927E-2</v>
      </c>
      <c r="S19" s="3">
        <f t="shared" si="8"/>
        <v>0.46153846153846156</v>
      </c>
    </row>
    <row r="20" spans="1:19" x14ac:dyDescent="0.25">
      <c r="A20" s="29" t="s">
        <v>33</v>
      </c>
      <c r="B20" s="2">
        <v>25</v>
      </c>
      <c r="C20" s="2">
        <v>135</v>
      </c>
      <c r="D20" s="2">
        <v>8</v>
      </c>
      <c r="E20" s="2">
        <v>0</v>
      </c>
      <c r="F20" s="2">
        <v>0</v>
      </c>
      <c r="G20" s="2">
        <v>0</v>
      </c>
      <c r="H20" s="14">
        <v>0</v>
      </c>
      <c r="I20" s="2">
        <f t="shared" si="0"/>
        <v>8</v>
      </c>
      <c r="J20" s="15">
        <f>SUM(D20:E20)/I20</f>
        <v>1</v>
      </c>
      <c r="K20" s="16">
        <f t="shared" si="9"/>
        <v>0</v>
      </c>
      <c r="L20" s="16">
        <f t="shared" si="3"/>
        <v>1</v>
      </c>
      <c r="M20" s="17">
        <f t="shared" si="10"/>
        <v>0</v>
      </c>
      <c r="N20" s="6">
        <v>3</v>
      </c>
      <c r="O20" s="2">
        <v>4</v>
      </c>
      <c r="P20" s="18">
        <f t="shared" si="5"/>
        <v>15</v>
      </c>
      <c r="Q20" s="3">
        <f t="shared" si="6"/>
        <v>0.53333333333333333</v>
      </c>
      <c r="R20" s="3">
        <f t="shared" si="7"/>
        <v>0.2</v>
      </c>
      <c r="S20" s="3">
        <f t="shared" si="8"/>
        <v>0.26666666666666666</v>
      </c>
    </row>
    <row r="21" spans="1:19" x14ac:dyDescent="0.25">
      <c r="A21" s="29" t="s">
        <v>33</v>
      </c>
      <c r="B21" s="2">
        <v>26</v>
      </c>
      <c r="C21" s="2">
        <v>121</v>
      </c>
      <c r="D21" s="2">
        <v>6</v>
      </c>
      <c r="E21" s="2">
        <v>1</v>
      </c>
      <c r="F21" s="2">
        <v>0</v>
      </c>
      <c r="G21" s="2">
        <v>0</v>
      </c>
      <c r="H21" s="14">
        <v>0</v>
      </c>
      <c r="I21" s="2">
        <f t="shared" si="0"/>
        <v>7</v>
      </c>
      <c r="J21" s="15">
        <f>SUM(D21:E21)/I21</f>
        <v>1</v>
      </c>
      <c r="K21" s="16">
        <f t="shared" si="9"/>
        <v>0</v>
      </c>
      <c r="L21" s="16">
        <f t="shared" si="3"/>
        <v>1</v>
      </c>
      <c r="M21" s="17">
        <f t="shared" si="10"/>
        <v>0</v>
      </c>
      <c r="N21" s="6">
        <v>1</v>
      </c>
      <c r="O21" s="2">
        <v>6</v>
      </c>
      <c r="P21" s="18">
        <f t="shared" si="5"/>
        <v>14</v>
      </c>
      <c r="Q21" s="3">
        <f t="shared" si="6"/>
        <v>0.5</v>
      </c>
      <c r="R21" s="3">
        <f t="shared" si="7"/>
        <v>7.1428571428571425E-2</v>
      </c>
      <c r="S21" s="3">
        <f t="shared" si="8"/>
        <v>0.42857142857142855</v>
      </c>
    </row>
    <row r="22" spans="1:19" x14ac:dyDescent="0.25">
      <c r="A22" s="29" t="s">
        <v>33</v>
      </c>
      <c r="B22" s="2">
        <v>27</v>
      </c>
      <c r="C22" s="2">
        <v>129</v>
      </c>
      <c r="D22" s="2">
        <v>7</v>
      </c>
      <c r="E22" s="2">
        <v>1</v>
      </c>
      <c r="F22" s="2">
        <v>0</v>
      </c>
      <c r="G22" s="2">
        <v>0</v>
      </c>
      <c r="H22" s="14">
        <v>0</v>
      </c>
      <c r="I22" s="2">
        <f t="shared" si="0"/>
        <v>8</v>
      </c>
      <c r="J22" s="15">
        <f t="shared" ref="J22:J33" si="11">SUM(D22:E22)/I22</f>
        <v>1</v>
      </c>
      <c r="K22" s="16">
        <f t="shared" si="9"/>
        <v>0</v>
      </c>
      <c r="L22" s="16">
        <f t="shared" si="3"/>
        <v>1</v>
      </c>
      <c r="M22" s="17">
        <f t="shared" si="10"/>
        <v>0</v>
      </c>
      <c r="N22" s="6">
        <v>0</v>
      </c>
      <c r="O22" s="2">
        <v>1</v>
      </c>
      <c r="P22" s="18">
        <f t="shared" si="5"/>
        <v>9</v>
      </c>
      <c r="Q22" s="3">
        <f t="shared" si="6"/>
        <v>0.88888888888888884</v>
      </c>
      <c r="R22" s="3">
        <f t="shared" ref="R22:R33" si="12">N22/P22</f>
        <v>0</v>
      </c>
      <c r="S22" s="3">
        <f t="shared" ref="S22:S33" si="13">O22/P22</f>
        <v>0.1111111111111111</v>
      </c>
    </row>
    <row r="23" spans="1:19" x14ac:dyDescent="0.25">
      <c r="A23" s="29" t="s">
        <v>33</v>
      </c>
      <c r="B23" s="2">
        <v>28</v>
      </c>
      <c r="C23" s="2">
        <v>143</v>
      </c>
      <c r="D23" s="2">
        <v>10</v>
      </c>
      <c r="E23" s="2">
        <v>2</v>
      </c>
      <c r="F23" s="2">
        <v>0</v>
      </c>
      <c r="G23" s="2">
        <v>0</v>
      </c>
      <c r="H23" s="14">
        <v>0</v>
      </c>
      <c r="I23" s="2">
        <f t="shared" si="0"/>
        <v>12</v>
      </c>
      <c r="J23" s="15">
        <f t="shared" si="11"/>
        <v>1</v>
      </c>
      <c r="K23" s="16">
        <f t="shared" si="9"/>
        <v>0</v>
      </c>
      <c r="L23" s="16">
        <f t="shared" si="3"/>
        <v>1</v>
      </c>
      <c r="M23" s="17">
        <f t="shared" si="10"/>
        <v>0</v>
      </c>
      <c r="N23" s="6">
        <v>2</v>
      </c>
      <c r="O23" s="2">
        <v>1</v>
      </c>
      <c r="P23" s="18">
        <f t="shared" si="5"/>
        <v>15</v>
      </c>
      <c r="Q23" s="3">
        <f t="shared" si="6"/>
        <v>0.8</v>
      </c>
      <c r="R23" s="3">
        <f t="shared" si="12"/>
        <v>0.13333333333333333</v>
      </c>
      <c r="S23" s="3">
        <f t="shared" si="13"/>
        <v>6.6666666666666666E-2</v>
      </c>
    </row>
    <row r="24" spans="1:19" x14ac:dyDescent="0.25">
      <c r="A24" s="29" t="s">
        <v>33</v>
      </c>
      <c r="B24" s="2">
        <v>29</v>
      </c>
      <c r="C24" s="2">
        <v>78</v>
      </c>
      <c r="D24" s="2">
        <v>9</v>
      </c>
      <c r="E24" s="2">
        <v>1</v>
      </c>
      <c r="F24" s="2">
        <v>0</v>
      </c>
      <c r="G24" s="2">
        <v>0</v>
      </c>
      <c r="H24" s="14">
        <v>0</v>
      </c>
      <c r="I24" s="2">
        <f t="shared" si="0"/>
        <v>10</v>
      </c>
      <c r="J24" s="15">
        <f t="shared" si="11"/>
        <v>1</v>
      </c>
      <c r="K24" s="16">
        <f t="shared" si="9"/>
        <v>0</v>
      </c>
      <c r="L24" s="16">
        <f t="shared" si="3"/>
        <v>1</v>
      </c>
      <c r="M24" s="17">
        <f t="shared" si="10"/>
        <v>0</v>
      </c>
      <c r="N24" s="6">
        <v>6</v>
      </c>
      <c r="O24" s="2">
        <v>1</v>
      </c>
      <c r="P24" s="18">
        <f t="shared" si="5"/>
        <v>17</v>
      </c>
      <c r="Q24" s="3">
        <f t="shared" si="6"/>
        <v>0.58823529411764708</v>
      </c>
      <c r="R24" s="3">
        <f t="shared" si="12"/>
        <v>0.35294117647058826</v>
      </c>
      <c r="S24" s="3">
        <f t="shared" si="13"/>
        <v>5.8823529411764705E-2</v>
      </c>
    </row>
    <row r="25" spans="1:19" x14ac:dyDescent="0.25">
      <c r="A25" s="29" t="s">
        <v>33</v>
      </c>
      <c r="B25" s="2">
        <v>30</v>
      </c>
      <c r="C25" s="2">
        <v>120</v>
      </c>
      <c r="D25" s="2">
        <v>7</v>
      </c>
      <c r="E25" s="2">
        <v>4</v>
      </c>
      <c r="F25" s="2">
        <v>0</v>
      </c>
      <c r="G25" s="2">
        <v>0</v>
      </c>
      <c r="H25" s="14">
        <v>0</v>
      </c>
      <c r="I25" s="2">
        <f t="shared" si="0"/>
        <v>11</v>
      </c>
      <c r="J25" s="15">
        <f t="shared" si="11"/>
        <v>1</v>
      </c>
      <c r="K25" s="16">
        <f t="shared" si="9"/>
        <v>0</v>
      </c>
      <c r="L25" s="16">
        <f t="shared" si="3"/>
        <v>1</v>
      </c>
      <c r="M25" s="17">
        <f t="shared" si="10"/>
        <v>0</v>
      </c>
      <c r="N25" s="6">
        <v>7</v>
      </c>
      <c r="O25" s="2">
        <v>1</v>
      </c>
      <c r="P25" s="18">
        <f t="shared" si="5"/>
        <v>19</v>
      </c>
      <c r="Q25" s="3">
        <f t="shared" si="6"/>
        <v>0.57894736842105265</v>
      </c>
      <c r="R25" s="3">
        <f t="shared" si="12"/>
        <v>0.36842105263157893</v>
      </c>
      <c r="S25" s="3">
        <f t="shared" si="13"/>
        <v>5.2631578947368418E-2</v>
      </c>
    </row>
    <row r="26" spans="1:19" x14ac:dyDescent="0.25">
      <c r="A26" s="29" t="s">
        <v>33</v>
      </c>
      <c r="B26" s="2">
        <v>31</v>
      </c>
      <c r="C26" s="2">
        <v>135</v>
      </c>
      <c r="D26" s="2">
        <v>13</v>
      </c>
      <c r="E26" s="2">
        <v>4</v>
      </c>
      <c r="F26" s="2">
        <v>0</v>
      </c>
      <c r="G26" s="2">
        <v>0</v>
      </c>
      <c r="H26" s="14">
        <v>0</v>
      </c>
      <c r="I26" s="2">
        <f t="shared" si="0"/>
        <v>17</v>
      </c>
      <c r="J26" s="15">
        <f t="shared" si="11"/>
        <v>1</v>
      </c>
      <c r="K26" s="16">
        <f t="shared" ref="K26:K33" si="14">SUM(F26)/I26</f>
        <v>0</v>
      </c>
      <c r="L26" s="16">
        <f t="shared" si="3"/>
        <v>1</v>
      </c>
      <c r="M26" s="17">
        <f t="shared" ref="M26:M33" si="15">SUM(G26:H26)/I26</f>
        <v>0</v>
      </c>
      <c r="N26" s="6">
        <v>2</v>
      </c>
      <c r="O26" s="2">
        <v>2</v>
      </c>
      <c r="P26" s="18">
        <f t="shared" si="5"/>
        <v>21</v>
      </c>
      <c r="Q26" s="3">
        <f t="shared" si="6"/>
        <v>0.80952380952380953</v>
      </c>
      <c r="R26" s="3">
        <f t="shared" si="12"/>
        <v>9.5238095238095233E-2</v>
      </c>
      <c r="S26" s="3">
        <f t="shared" si="13"/>
        <v>9.5238095238095233E-2</v>
      </c>
    </row>
    <row r="27" spans="1:19" x14ac:dyDescent="0.25">
      <c r="A27" s="29" t="s">
        <v>33</v>
      </c>
      <c r="B27" s="2">
        <v>32</v>
      </c>
      <c r="C27" s="2">
        <v>105</v>
      </c>
      <c r="D27" s="2">
        <v>15</v>
      </c>
      <c r="E27" s="2">
        <v>0</v>
      </c>
      <c r="F27" s="2">
        <v>0</v>
      </c>
      <c r="G27" s="2">
        <v>0</v>
      </c>
      <c r="H27" s="14">
        <v>0</v>
      </c>
      <c r="I27" s="2">
        <f t="shared" si="0"/>
        <v>15</v>
      </c>
      <c r="J27" s="15">
        <f t="shared" si="11"/>
        <v>1</v>
      </c>
      <c r="K27" s="16">
        <f t="shared" si="14"/>
        <v>0</v>
      </c>
      <c r="L27" s="16">
        <f t="shared" si="3"/>
        <v>1</v>
      </c>
      <c r="M27" s="17">
        <f t="shared" si="15"/>
        <v>0</v>
      </c>
      <c r="N27" s="6">
        <v>2</v>
      </c>
      <c r="O27" s="2">
        <v>3</v>
      </c>
      <c r="P27" s="18">
        <f t="shared" si="5"/>
        <v>20</v>
      </c>
      <c r="Q27" s="3">
        <f t="shared" si="6"/>
        <v>0.75</v>
      </c>
      <c r="R27" s="3">
        <f t="shared" si="12"/>
        <v>0.1</v>
      </c>
      <c r="S27" s="3">
        <f t="shared" si="13"/>
        <v>0.15</v>
      </c>
    </row>
    <row r="28" spans="1:19" x14ac:dyDescent="0.25">
      <c r="A28" s="29" t="s">
        <v>33</v>
      </c>
      <c r="B28" s="2">
        <v>33</v>
      </c>
      <c r="C28" s="2">
        <v>86</v>
      </c>
      <c r="D28" s="2">
        <v>4</v>
      </c>
      <c r="E28" s="2">
        <v>0</v>
      </c>
      <c r="F28" s="2">
        <v>0</v>
      </c>
      <c r="G28" s="2">
        <v>0</v>
      </c>
      <c r="H28" s="14">
        <v>0</v>
      </c>
      <c r="I28" s="2">
        <f t="shared" si="0"/>
        <v>4</v>
      </c>
      <c r="J28" s="15">
        <f t="shared" si="11"/>
        <v>1</v>
      </c>
      <c r="K28" s="16">
        <f t="shared" si="14"/>
        <v>0</v>
      </c>
      <c r="L28" s="16">
        <f t="shared" si="3"/>
        <v>1</v>
      </c>
      <c r="M28" s="17">
        <f t="shared" si="15"/>
        <v>0</v>
      </c>
      <c r="N28" s="6">
        <v>0</v>
      </c>
      <c r="O28" s="2">
        <v>1</v>
      </c>
      <c r="P28" s="18">
        <f t="shared" si="5"/>
        <v>5</v>
      </c>
      <c r="Q28" s="3">
        <f t="shared" si="6"/>
        <v>0.8</v>
      </c>
      <c r="R28" s="3">
        <f t="shared" si="12"/>
        <v>0</v>
      </c>
      <c r="S28" s="3">
        <f t="shared" si="13"/>
        <v>0.2</v>
      </c>
    </row>
    <row r="29" spans="1:19" x14ac:dyDescent="0.25">
      <c r="A29" s="29" t="s">
        <v>33</v>
      </c>
      <c r="B29" s="2">
        <v>34</v>
      </c>
      <c r="C29" s="2">
        <v>81</v>
      </c>
      <c r="D29" s="2">
        <v>9</v>
      </c>
      <c r="E29" s="2">
        <v>2</v>
      </c>
      <c r="F29" s="2">
        <v>0</v>
      </c>
      <c r="G29" s="2">
        <v>0</v>
      </c>
      <c r="H29" s="14">
        <v>0</v>
      </c>
      <c r="I29" s="2">
        <f t="shared" si="0"/>
        <v>11</v>
      </c>
      <c r="J29" s="15">
        <f t="shared" si="11"/>
        <v>1</v>
      </c>
      <c r="K29" s="16">
        <f t="shared" si="14"/>
        <v>0</v>
      </c>
      <c r="L29" s="16">
        <f t="shared" si="3"/>
        <v>1</v>
      </c>
      <c r="M29" s="17">
        <f t="shared" si="15"/>
        <v>0</v>
      </c>
      <c r="N29" s="6">
        <v>4</v>
      </c>
      <c r="O29" s="2">
        <v>0</v>
      </c>
      <c r="P29" s="18">
        <f t="shared" si="5"/>
        <v>15</v>
      </c>
      <c r="Q29" s="3">
        <f t="shared" si="6"/>
        <v>0.73333333333333328</v>
      </c>
      <c r="R29" s="3">
        <f t="shared" si="12"/>
        <v>0.26666666666666666</v>
      </c>
      <c r="S29" s="3">
        <f t="shared" si="13"/>
        <v>0</v>
      </c>
    </row>
    <row r="30" spans="1:19" x14ac:dyDescent="0.25">
      <c r="A30" s="29" t="s">
        <v>33</v>
      </c>
      <c r="B30" s="2">
        <v>35</v>
      </c>
      <c r="C30" s="2">
        <v>84</v>
      </c>
      <c r="D30" s="2">
        <v>17</v>
      </c>
      <c r="E30" s="2">
        <v>2</v>
      </c>
      <c r="F30" s="2">
        <v>0</v>
      </c>
      <c r="G30" s="2">
        <v>0</v>
      </c>
      <c r="H30" s="14">
        <v>1</v>
      </c>
      <c r="I30" s="2">
        <f t="shared" si="0"/>
        <v>20</v>
      </c>
      <c r="J30" s="15">
        <f t="shared" si="11"/>
        <v>0.95</v>
      </c>
      <c r="K30" s="16">
        <f t="shared" si="14"/>
        <v>0</v>
      </c>
      <c r="L30" s="16">
        <f t="shared" si="3"/>
        <v>0.95</v>
      </c>
      <c r="M30" s="17">
        <f t="shared" si="15"/>
        <v>0.05</v>
      </c>
      <c r="N30" s="6">
        <v>2</v>
      </c>
      <c r="O30" s="2">
        <v>1</v>
      </c>
      <c r="P30" s="18">
        <f t="shared" si="5"/>
        <v>23</v>
      </c>
      <c r="Q30" s="3">
        <f t="shared" si="6"/>
        <v>0.86956521739130432</v>
      </c>
      <c r="R30" s="3">
        <f t="shared" si="12"/>
        <v>8.6956521739130432E-2</v>
      </c>
      <c r="S30" s="3">
        <f t="shared" si="13"/>
        <v>4.3478260869565216E-2</v>
      </c>
    </row>
    <row r="31" spans="1:19" x14ac:dyDescent="0.25">
      <c r="A31" s="29" t="s">
        <v>33</v>
      </c>
      <c r="B31" s="2">
        <v>36</v>
      </c>
      <c r="C31" s="2">
        <v>21</v>
      </c>
      <c r="D31" s="2">
        <v>3</v>
      </c>
      <c r="E31" s="2">
        <v>0</v>
      </c>
      <c r="F31" s="2">
        <v>0</v>
      </c>
      <c r="G31" s="2">
        <v>0</v>
      </c>
      <c r="H31" s="14">
        <v>0</v>
      </c>
      <c r="I31" s="2">
        <f t="shared" si="0"/>
        <v>3</v>
      </c>
      <c r="J31" s="15">
        <f t="shared" si="11"/>
        <v>1</v>
      </c>
      <c r="K31" s="16">
        <f t="shared" si="14"/>
        <v>0</v>
      </c>
      <c r="L31" s="16">
        <f t="shared" si="3"/>
        <v>1</v>
      </c>
      <c r="M31" s="17">
        <f t="shared" si="15"/>
        <v>0</v>
      </c>
      <c r="N31" s="6">
        <v>0</v>
      </c>
      <c r="O31" s="2">
        <v>0</v>
      </c>
      <c r="P31" s="18">
        <f t="shared" si="5"/>
        <v>3</v>
      </c>
      <c r="Q31" s="3">
        <f t="shared" si="6"/>
        <v>1</v>
      </c>
      <c r="R31" s="3">
        <f t="shared" si="12"/>
        <v>0</v>
      </c>
      <c r="S31" s="3">
        <f t="shared" si="13"/>
        <v>0</v>
      </c>
    </row>
    <row r="32" spans="1:19" x14ac:dyDescent="0.25">
      <c r="A32" s="29" t="s">
        <v>33</v>
      </c>
      <c r="B32" s="2">
        <v>37</v>
      </c>
      <c r="C32" s="2">
        <v>18</v>
      </c>
      <c r="D32" s="2">
        <v>10</v>
      </c>
      <c r="E32" s="2">
        <v>0</v>
      </c>
      <c r="F32" s="2">
        <v>0</v>
      </c>
      <c r="G32" s="2">
        <v>0</v>
      </c>
      <c r="H32" s="14">
        <v>0</v>
      </c>
      <c r="I32" s="2">
        <f t="shared" si="0"/>
        <v>10</v>
      </c>
      <c r="J32" s="15">
        <f t="shared" si="11"/>
        <v>1</v>
      </c>
      <c r="K32" s="16">
        <f t="shared" si="14"/>
        <v>0</v>
      </c>
      <c r="L32" s="16">
        <f t="shared" si="3"/>
        <v>1</v>
      </c>
      <c r="M32" s="17">
        <f t="shared" si="15"/>
        <v>0</v>
      </c>
      <c r="N32" s="6">
        <v>6</v>
      </c>
      <c r="O32" s="2">
        <v>1</v>
      </c>
      <c r="P32" s="18">
        <f t="shared" si="5"/>
        <v>17</v>
      </c>
      <c r="Q32" s="3">
        <f t="shared" si="6"/>
        <v>0.58823529411764708</v>
      </c>
      <c r="R32" s="3">
        <f t="shared" si="12"/>
        <v>0.35294117647058826</v>
      </c>
      <c r="S32" s="3">
        <f t="shared" si="13"/>
        <v>5.8823529411764705E-2</v>
      </c>
    </row>
    <row r="33" spans="1:19" x14ac:dyDescent="0.25">
      <c r="A33" s="29" t="s">
        <v>33</v>
      </c>
      <c r="B33" s="2">
        <v>38</v>
      </c>
      <c r="C33" s="2">
        <v>18</v>
      </c>
      <c r="D33" s="2">
        <v>6</v>
      </c>
      <c r="E33" s="2">
        <v>0</v>
      </c>
      <c r="F33" s="2">
        <v>0</v>
      </c>
      <c r="G33" s="2">
        <v>0</v>
      </c>
      <c r="H33" s="14">
        <v>1</v>
      </c>
      <c r="I33" s="2">
        <f t="shared" si="0"/>
        <v>7</v>
      </c>
      <c r="J33" s="15">
        <f t="shared" si="11"/>
        <v>0.8571428571428571</v>
      </c>
      <c r="K33" s="16">
        <f t="shared" si="14"/>
        <v>0</v>
      </c>
      <c r="L33" s="16">
        <f t="shared" si="3"/>
        <v>0.8571428571428571</v>
      </c>
      <c r="M33" s="17">
        <f t="shared" si="15"/>
        <v>0.14285714285714285</v>
      </c>
      <c r="N33" s="6">
        <v>1</v>
      </c>
      <c r="O33" s="2">
        <v>2</v>
      </c>
      <c r="P33" s="18">
        <f t="shared" si="5"/>
        <v>10</v>
      </c>
      <c r="Q33" s="3">
        <f t="shared" si="6"/>
        <v>0.7</v>
      </c>
      <c r="R33" s="3">
        <f t="shared" si="12"/>
        <v>0.1</v>
      </c>
      <c r="S33" s="3">
        <f t="shared" si="13"/>
        <v>0.2</v>
      </c>
    </row>
    <row r="34" spans="1:19" x14ac:dyDescent="0.25">
      <c r="A34" s="29" t="s">
        <v>33</v>
      </c>
      <c r="B34" s="2">
        <v>39</v>
      </c>
      <c r="C34" s="2">
        <v>17</v>
      </c>
      <c r="D34" s="2">
        <v>1</v>
      </c>
      <c r="E34" s="2">
        <v>0</v>
      </c>
      <c r="F34" s="2">
        <v>0</v>
      </c>
      <c r="G34" s="2">
        <v>0</v>
      </c>
      <c r="H34" s="14">
        <v>0</v>
      </c>
      <c r="I34" s="2">
        <f>SUM(D34:H34)</f>
        <v>1</v>
      </c>
      <c r="J34" s="15">
        <f>SUM(D34:E34)/I34</f>
        <v>1</v>
      </c>
      <c r="K34" s="16">
        <f>SUM(F34)/I34</f>
        <v>0</v>
      </c>
      <c r="L34" s="16">
        <f t="shared" si="3"/>
        <v>1</v>
      </c>
      <c r="M34" s="17">
        <f>SUM(G34:H34)/I34</f>
        <v>0</v>
      </c>
      <c r="N34" s="6">
        <v>5</v>
      </c>
      <c r="O34" s="2">
        <v>1</v>
      </c>
      <c r="P34" s="18">
        <f t="shared" si="5"/>
        <v>7</v>
      </c>
      <c r="Q34" s="3">
        <f t="shared" si="6"/>
        <v>0.14285714285714285</v>
      </c>
      <c r="R34" s="3">
        <f>N34/P34</f>
        <v>0.7142857142857143</v>
      </c>
      <c r="S34" s="3">
        <f>O34/P34</f>
        <v>0.14285714285714285</v>
      </c>
    </row>
    <row r="35" spans="1:19" x14ac:dyDescent="0.25">
      <c r="A35" s="29" t="s">
        <v>33</v>
      </c>
      <c r="B35" s="2">
        <v>40</v>
      </c>
      <c r="C35" s="2">
        <v>17</v>
      </c>
      <c r="D35" s="2">
        <v>3</v>
      </c>
      <c r="E35" s="2">
        <v>0</v>
      </c>
      <c r="F35" s="2">
        <v>0</v>
      </c>
      <c r="G35" s="2">
        <v>0</v>
      </c>
      <c r="H35" s="14">
        <v>0</v>
      </c>
      <c r="I35" s="2">
        <f>SUM(D35:H35)</f>
        <v>3</v>
      </c>
      <c r="J35" s="15">
        <f>SUM(D35:E35)/I35</f>
        <v>1</v>
      </c>
      <c r="K35" s="16">
        <f>SUM(F35)/I35</f>
        <v>0</v>
      </c>
      <c r="L35" s="16">
        <f t="shared" si="3"/>
        <v>1</v>
      </c>
      <c r="M35" s="17">
        <f>SUM(G35:H35)/I35</f>
        <v>0</v>
      </c>
      <c r="N35" s="6">
        <v>0</v>
      </c>
      <c r="O35" s="2">
        <v>0</v>
      </c>
      <c r="P35" s="18">
        <f t="shared" si="5"/>
        <v>3</v>
      </c>
      <c r="Q35" s="3">
        <f t="shared" si="6"/>
        <v>1</v>
      </c>
      <c r="R35" s="3">
        <f>N35/P35</f>
        <v>0</v>
      </c>
      <c r="S35" s="3">
        <f>O35/P35</f>
        <v>0</v>
      </c>
    </row>
    <row r="36" spans="1:19" x14ac:dyDescent="0.25">
      <c r="A36" s="29" t="s">
        <v>33</v>
      </c>
      <c r="B36" s="2">
        <v>41</v>
      </c>
      <c r="C36" s="2">
        <v>74</v>
      </c>
      <c r="D36" s="2">
        <v>14</v>
      </c>
      <c r="E36" s="2">
        <v>1</v>
      </c>
      <c r="F36" s="2">
        <v>0</v>
      </c>
      <c r="G36" s="2">
        <v>0</v>
      </c>
      <c r="H36" s="14">
        <v>0</v>
      </c>
      <c r="I36" s="2">
        <f t="shared" ref="I36:I74" si="16">SUM(D36:H36)</f>
        <v>15</v>
      </c>
      <c r="J36" s="15">
        <f t="shared" ref="J36:J72" si="17">SUM(D36:E36)/I36</f>
        <v>1</v>
      </c>
      <c r="K36" s="16">
        <f t="shared" ref="K36:K72" si="18">SUM(F36)/I36</f>
        <v>0</v>
      </c>
      <c r="L36" s="16">
        <f t="shared" si="3"/>
        <v>1</v>
      </c>
      <c r="M36" s="17">
        <f t="shared" ref="M36:M72" si="19">SUM(G36:H36)/I36</f>
        <v>0</v>
      </c>
      <c r="N36" s="6">
        <v>4</v>
      </c>
      <c r="O36" s="2">
        <v>3</v>
      </c>
      <c r="P36" s="18">
        <f t="shared" si="5"/>
        <v>22</v>
      </c>
      <c r="Q36" s="3">
        <f t="shared" si="6"/>
        <v>0.68181818181818177</v>
      </c>
      <c r="R36" s="3">
        <f t="shared" ref="R36:R74" si="20">N36/P36</f>
        <v>0.18181818181818182</v>
      </c>
      <c r="S36" s="3">
        <f t="shared" ref="S36:S74" si="21">O36/P36</f>
        <v>0.13636363636363635</v>
      </c>
    </row>
    <row r="37" spans="1:19" x14ac:dyDescent="0.25">
      <c r="A37" s="29" t="s">
        <v>33</v>
      </c>
      <c r="B37" s="2">
        <v>42</v>
      </c>
      <c r="C37" s="2">
        <v>69</v>
      </c>
      <c r="D37" s="2">
        <v>8</v>
      </c>
      <c r="E37" s="2">
        <v>0</v>
      </c>
      <c r="F37" s="2">
        <v>0</v>
      </c>
      <c r="G37" s="2">
        <v>0</v>
      </c>
      <c r="H37" s="14">
        <v>0</v>
      </c>
      <c r="I37" s="2">
        <f t="shared" si="16"/>
        <v>8</v>
      </c>
      <c r="J37" s="15">
        <f t="shared" si="17"/>
        <v>1</v>
      </c>
      <c r="K37" s="16">
        <f t="shared" si="18"/>
        <v>0</v>
      </c>
      <c r="L37" s="16">
        <f t="shared" si="3"/>
        <v>1</v>
      </c>
      <c r="M37" s="17">
        <f t="shared" si="19"/>
        <v>0</v>
      </c>
      <c r="N37" s="6">
        <v>1</v>
      </c>
      <c r="O37" s="2">
        <v>0</v>
      </c>
      <c r="P37" s="18">
        <f t="shared" si="5"/>
        <v>9</v>
      </c>
      <c r="Q37" s="3">
        <f t="shared" si="6"/>
        <v>0.88888888888888884</v>
      </c>
      <c r="R37" s="3">
        <f t="shared" si="20"/>
        <v>0.1111111111111111</v>
      </c>
      <c r="S37" s="3">
        <f t="shared" si="21"/>
        <v>0</v>
      </c>
    </row>
    <row r="38" spans="1:19" x14ac:dyDescent="0.25">
      <c r="A38" s="29" t="s">
        <v>33</v>
      </c>
      <c r="B38" s="2">
        <v>43</v>
      </c>
      <c r="C38" s="2">
        <v>53</v>
      </c>
      <c r="D38" s="2">
        <v>2</v>
      </c>
      <c r="E38" s="2">
        <v>0</v>
      </c>
      <c r="F38" s="2">
        <v>0</v>
      </c>
      <c r="G38" s="2">
        <v>0</v>
      </c>
      <c r="H38" s="14">
        <v>0</v>
      </c>
      <c r="I38" s="2">
        <f t="shared" si="16"/>
        <v>2</v>
      </c>
      <c r="J38" s="15">
        <f t="shared" si="17"/>
        <v>1</v>
      </c>
      <c r="K38" s="16">
        <f t="shared" si="18"/>
        <v>0</v>
      </c>
      <c r="L38" s="16">
        <f t="shared" si="3"/>
        <v>1</v>
      </c>
      <c r="M38" s="17">
        <f t="shared" si="19"/>
        <v>0</v>
      </c>
      <c r="N38" s="6">
        <v>1</v>
      </c>
      <c r="O38" s="2">
        <v>1</v>
      </c>
      <c r="P38" s="18">
        <f t="shared" si="5"/>
        <v>4</v>
      </c>
      <c r="Q38" s="3">
        <f t="shared" si="6"/>
        <v>0.5</v>
      </c>
      <c r="R38" s="3">
        <f t="shared" si="20"/>
        <v>0.25</v>
      </c>
      <c r="S38" s="3">
        <f t="shared" si="21"/>
        <v>0.25</v>
      </c>
    </row>
    <row r="39" spans="1:19" x14ac:dyDescent="0.25">
      <c r="A39" s="39" t="s">
        <v>33</v>
      </c>
      <c r="B39" s="40">
        <v>44</v>
      </c>
      <c r="C39" s="40">
        <v>58</v>
      </c>
      <c r="D39" s="40">
        <v>0</v>
      </c>
      <c r="E39" s="40">
        <v>0</v>
      </c>
      <c r="F39" s="40">
        <v>0</v>
      </c>
      <c r="G39" s="40">
        <v>0</v>
      </c>
      <c r="H39" s="41">
        <v>0</v>
      </c>
      <c r="I39" s="40">
        <f t="shared" si="16"/>
        <v>0</v>
      </c>
      <c r="J39" s="15"/>
      <c r="K39" s="16"/>
      <c r="L39" s="16"/>
      <c r="M39" s="17"/>
      <c r="N39" s="6">
        <v>1</v>
      </c>
      <c r="O39" s="40">
        <v>3</v>
      </c>
      <c r="P39" s="18">
        <f t="shared" si="5"/>
        <v>4</v>
      </c>
      <c r="Q39" s="42">
        <f t="shared" si="6"/>
        <v>0</v>
      </c>
      <c r="R39" s="42">
        <f t="shared" si="20"/>
        <v>0.25</v>
      </c>
      <c r="S39" s="42">
        <f t="shared" si="21"/>
        <v>0.75</v>
      </c>
    </row>
    <row r="40" spans="1:19" x14ac:dyDescent="0.25">
      <c r="A40" s="37" t="s">
        <v>33</v>
      </c>
      <c r="B40" s="36">
        <v>45</v>
      </c>
      <c r="C40" s="36">
        <v>70</v>
      </c>
      <c r="D40" s="36">
        <v>1</v>
      </c>
      <c r="E40" s="36">
        <v>1</v>
      </c>
      <c r="F40" s="36">
        <v>0</v>
      </c>
      <c r="G40" s="36">
        <v>0</v>
      </c>
      <c r="H40" s="43">
        <v>0</v>
      </c>
      <c r="I40" s="36">
        <f t="shared" si="16"/>
        <v>2</v>
      </c>
      <c r="J40" s="44">
        <f t="shared" si="17"/>
        <v>1</v>
      </c>
      <c r="K40" s="45">
        <f t="shared" si="18"/>
        <v>0</v>
      </c>
      <c r="L40" s="45">
        <f t="shared" si="3"/>
        <v>1</v>
      </c>
      <c r="M40" s="46">
        <f t="shared" si="19"/>
        <v>0</v>
      </c>
      <c r="N40" s="47">
        <v>0</v>
      </c>
      <c r="O40" s="36">
        <v>0</v>
      </c>
      <c r="P40" s="19">
        <f t="shared" si="5"/>
        <v>2</v>
      </c>
      <c r="Q40" s="38">
        <f t="shared" si="6"/>
        <v>1</v>
      </c>
      <c r="R40" s="38">
        <f t="shared" si="20"/>
        <v>0</v>
      </c>
      <c r="S40" s="38">
        <f t="shared" si="21"/>
        <v>0</v>
      </c>
    </row>
    <row r="41" spans="1:19" x14ac:dyDescent="0.25">
      <c r="A41" s="29" t="s">
        <v>32</v>
      </c>
      <c r="B41" s="2">
        <v>46</v>
      </c>
      <c r="C41" s="2">
        <v>44</v>
      </c>
      <c r="D41" s="2">
        <v>18</v>
      </c>
      <c r="E41" s="2">
        <v>0</v>
      </c>
      <c r="F41" s="2">
        <v>0</v>
      </c>
      <c r="G41" s="2">
        <v>0</v>
      </c>
      <c r="H41" s="14">
        <v>0</v>
      </c>
      <c r="I41" s="2">
        <f t="shared" si="16"/>
        <v>18</v>
      </c>
      <c r="J41" s="15">
        <f t="shared" si="17"/>
        <v>1</v>
      </c>
      <c r="K41" s="16">
        <f t="shared" si="18"/>
        <v>0</v>
      </c>
      <c r="L41" s="16">
        <f t="shared" si="3"/>
        <v>1</v>
      </c>
      <c r="M41" s="17">
        <f t="shared" si="19"/>
        <v>0</v>
      </c>
      <c r="N41" s="6">
        <v>1</v>
      </c>
      <c r="O41" s="2">
        <v>2</v>
      </c>
      <c r="P41" s="18">
        <f t="shared" si="5"/>
        <v>21</v>
      </c>
      <c r="Q41" s="3">
        <f t="shared" si="6"/>
        <v>0.8571428571428571</v>
      </c>
      <c r="R41" s="3">
        <f t="shared" si="20"/>
        <v>4.7619047619047616E-2</v>
      </c>
      <c r="S41" s="3">
        <f t="shared" si="21"/>
        <v>9.5238095238095233E-2</v>
      </c>
    </row>
    <row r="42" spans="1:19" x14ac:dyDescent="0.25">
      <c r="A42" s="29" t="s">
        <v>32</v>
      </c>
      <c r="B42" s="2">
        <v>47</v>
      </c>
      <c r="C42" s="2">
        <v>30</v>
      </c>
      <c r="D42" s="2">
        <v>10</v>
      </c>
      <c r="E42" s="2">
        <v>1</v>
      </c>
      <c r="F42" s="2">
        <v>0</v>
      </c>
      <c r="G42" s="2">
        <v>0</v>
      </c>
      <c r="H42" s="14">
        <v>1</v>
      </c>
      <c r="I42" s="2">
        <f t="shared" si="16"/>
        <v>12</v>
      </c>
      <c r="J42" s="15">
        <f t="shared" si="17"/>
        <v>0.91666666666666663</v>
      </c>
      <c r="K42" s="16">
        <f t="shared" si="18"/>
        <v>0</v>
      </c>
      <c r="L42" s="16">
        <f t="shared" si="3"/>
        <v>0.91666666666666663</v>
      </c>
      <c r="M42" s="17">
        <f t="shared" si="19"/>
        <v>8.3333333333333329E-2</v>
      </c>
      <c r="N42" s="6">
        <v>1</v>
      </c>
      <c r="O42" s="2">
        <v>0</v>
      </c>
      <c r="P42" s="18">
        <f t="shared" si="5"/>
        <v>13</v>
      </c>
      <c r="Q42" s="3">
        <f t="shared" si="6"/>
        <v>0.92307692307692313</v>
      </c>
      <c r="R42" s="3">
        <f t="shared" si="20"/>
        <v>7.6923076923076927E-2</v>
      </c>
      <c r="S42" s="3">
        <f t="shared" si="21"/>
        <v>0</v>
      </c>
    </row>
    <row r="43" spans="1:19" x14ac:dyDescent="0.25">
      <c r="A43" s="29" t="s">
        <v>32</v>
      </c>
      <c r="B43" s="2">
        <v>48</v>
      </c>
      <c r="C43" s="2">
        <v>108</v>
      </c>
      <c r="D43" s="2">
        <v>7</v>
      </c>
      <c r="E43" s="2">
        <v>2</v>
      </c>
      <c r="F43" s="2">
        <v>0</v>
      </c>
      <c r="G43" s="2">
        <v>0</v>
      </c>
      <c r="H43" s="14">
        <v>0</v>
      </c>
      <c r="I43" s="2">
        <f t="shared" si="16"/>
        <v>9</v>
      </c>
      <c r="J43" s="15">
        <f t="shared" si="17"/>
        <v>1</v>
      </c>
      <c r="K43" s="16">
        <f t="shared" si="18"/>
        <v>0</v>
      </c>
      <c r="L43" s="16">
        <f t="shared" si="3"/>
        <v>1</v>
      </c>
      <c r="M43" s="17">
        <f t="shared" si="19"/>
        <v>0</v>
      </c>
      <c r="N43" s="6">
        <v>1</v>
      </c>
      <c r="O43" s="2">
        <v>3</v>
      </c>
      <c r="P43" s="18">
        <f t="shared" si="5"/>
        <v>13</v>
      </c>
      <c r="Q43" s="3">
        <f t="shared" si="6"/>
        <v>0.69230769230769229</v>
      </c>
      <c r="R43" s="3">
        <f t="shared" si="20"/>
        <v>7.6923076923076927E-2</v>
      </c>
      <c r="S43" s="3">
        <f t="shared" si="21"/>
        <v>0.23076923076923078</v>
      </c>
    </row>
    <row r="44" spans="1:19" x14ac:dyDescent="0.25">
      <c r="A44" s="29" t="s">
        <v>32</v>
      </c>
      <c r="B44" s="2">
        <v>49</v>
      </c>
      <c r="C44" s="2">
        <v>76</v>
      </c>
      <c r="D44" s="2">
        <v>10</v>
      </c>
      <c r="E44" s="2">
        <v>2</v>
      </c>
      <c r="F44" s="2">
        <v>0</v>
      </c>
      <c r="G44" s="2">
        <v>0</v>
      </c>
      <c r="H44" s="14">
        <v>0</v>
      </c>
      <c r="I44" s="2">
        <f t="shared" si="16"/>
        <v>12</v>
      </c>
      <c r="J44" s="15">
        <f t="shared" si="17"/>
        <v>1</v>
      </c>
      <c r="K44" s="16">
        <f t="shared" si="18"/>
        <v>0</v>
      </c>
      <c r="L44" s="16">
        <f t="shared" si="3"/>
        <v>1</v>
      </c>
      <c r="M44" s="17">
        <f t="shared" si="19"/>
        <v>0</v>
      </c>
      <c r="N44" s="6">
        <v>1</v>
      </c>
      <c r="O44" s="2">
        <v>1</v>
      </c>
      <c r="P44" s="18">
        <f t="shared" si="5"/>
        <v>14</v>
      </c>
      <c r="Q44" s="3">
        <f t="shared" si="6"/>
        <v>0.8571428571428571</v>
      </c>
      <c r="R44" s="3">
        <f t="shared" si="20"/>
        <v>7.1428571428571425E-2</v>
      </c>
      <c r="S44" s="3">
        <f t="shared" si="21"/>
        <v>7.1428571428571425E-2</v>
      </c>
    </row>
    <row r="45" spans="1:19" x14ac:dyDescent="0.25">
      <c r="A45" s="29" t="s">
        <v>32</v>
      </c>
      <c r="B45" s="2">
        <v>50</v>
      </c>
      <c r="C45" s="2">
        <v>30</v>
      </c>
      <c r="D45" s="2">
        <v>7</v>
      </c>
      <c r="E45" s="2">
        <v>2</v>
      </c>
      <c r="F45" s="2">
        <v>0</v>
      </c>
      <c r="G45" s="2">
        <v>0</v>
      </c>
      <c r="H45" s="14">
        <v>0</v>
      </c>
      <c r="I45" s="2">
        <f t="shared" si="16"/>
        <v>9</v>
      </c>
      <c r="J45" s="15">
        <f t="shared" si="17"/>
        <v>1</v>
      </c>
      <c r="K45" s="16">
        <f t="shared" si="18"/>
        <v>0</v>
      </c>
      <c r="L45" s="16">
        <f t="shared" si="3"/>
        <v>1</v>
      </c>
      <c r="M45" s="17">
        <f t="shared" si="19"/>
        <v>0</v>
      </c>
      <c r="N45" s="6">
        <v>0</v>
      </c>
      <c r="O45" s="2">
        <v>1</v>
      </c>
      <c r="P45" s="18">
        <f t="shared" si="5"/>
        <v>10</v>
      </c>
      <c r="Q45" s="3">
        <f t="shared" si="6"/>
        <v>0.9</v>
      </c>
      <c r="R45" s="3">
        <f t="shared" si="20"/>
        <v>0</v>
      </c>
      <c r="S45" s="3">
        <f t="shared" si="21"/>
        <v>0.1</v>
      </c>
    </row>
    <row r="46" spans="1:19" x14ac:dyDescent="0.25">
      <c r="A46" s="29" t="s">
        <v>32</v>
      </c>
      <c r="B46" s="2">
        <v>51</v>
      </c>
      <c r="C46" s="2">
        <v>105</v>
      </c>
      <c r="D46" s="2">
        <v>9</v>
      </c>
      <c r="E46" s="2">
        <v>0</v>
      </c>
      <c r="F46" s="2">
        <v>1</v>
      </c>
      <c r="G46" s="2">
        <v>1</v>
      </c>
      <c r="H46" s="14">
        <v>0</v>
      </c>
      <c r="I46" s="2">
        <f t="shared" si="16"/>
        <v>11</v>
      </c>
      <c r="J46" s="15">
        <f t="shared" si="17"/>
        <v>0.81818181818181823</v>
      </c>
      <c r="K46" s="16">
        <f t="shared" si="18"/>
        <v>9.0909090909090912E-2</v>
      </c>
      <c r="L46" s="16">
        <f t="shared" si="3"/>
        <v>0.90909090909090906</v>
      </c>
      <c r="M46" s="17">
        <f t="shared" si="19"/>
        <v>9.0909090909090912E-2</v>
      </c>
      <c r="N46" s="6">
        <v>0</v>
      </c>
      <c r="O46" s="2">
        <v>2</v>
      </c>
      <c r="P46" s="18">
        <f t="shared" si="5"/>
        <v>13</v>
      </c>
      <c r="Q46" s="3">
        <f t="shared" si="6"/>
        <v>0.84615384615384615</v>
      </c>
      <c r="R46" s="3">
        <f t="shared" si="20"/>
        <v>0</v>
      </c>
      <c r="S46" s="3">
        <f t="shared" si="21"/>
        <v>0.15384615384615385</v>
      </c>
    </row>
    <row r="47" spans="1:19" x14ac:dyDescent="0.25">
      <c r="A47" s="29" t="s">
        <v>32</v>
      </c>
      <c r="B47" s="2">
        <v>52</v>
      </c>
      <c r="C47" s="2">
        <v>88</v>
      </c>
      <c r="D47" s="2">
        <v>16</v>
      </c>
      <c r="E47" s="2">
        <v>1</v>
      </c>
      <c r="F47" s="2">
        <v>0</v>
      </c>
      <c r="G47" s="2">
        <v>0</v>
      </c>
      <c r="H47" s="14">
        <v>0</v>
      </c>
      <c r="I47" s="2">
        <f t="shared" si="16"/>
        <v>17</v>
      </c>
      <c r="J47" s="15">
        <f t="shared" si="17"/>
        <v>1</v>
      </c>
      <c r="K47" s="16">
        <f t="shared" si="18"/>
        <v>0</v>
      </c>
      <c r="L47" s="16">
        <f t="shared" si="3"/>
        <v>1</v>
      </c>
      <c r="M47" s="17">
        <f t="shared" si="19"/>
        <v>0</v>
      </c>
      <c r="N47" s="6">
        <v>0</v>
      </c>
      <c r="O47" s="2">
        <v>3</v>
      </c>
      <c r="P47" s="18">
        <f t="shared" si="5"/>
        <v>20</v>
      </c>
      <c r="Q47" s="3">
        <f t="shared" si="6"/>
        <v>0.85</v>
      </c>
      <c r="R47" s="3">
        <f t="shared" si="20"/>
        <v>0</v>
      </c>
      <c r="S47" s="3">
        <f t="shared" si="21"/>
        <v>0.15</v>
      </c>
    </row>
    <row r="48" spans="1:19" x14ac:dyDescent="0.25">
      <c r="A48" s="29" t="s">
        <v>32</v>
      </c>
      <c r="B48" s="2">
        <v>53</v>
      </c>
      <c r="C48" s="2">
        <v>80</v>
      </c>
      <c r="D48" s="2">
        <v>10</v>
      </c>
      <c r="E48" s="2">
        <v>0</v>
      </c>
      <c r="F48" s="2">
        <v>0</v>
      </c>
      <c r="G48" s="2">
        <v>0</v>
      </c>
      <c r="H48" s="14">
        <v>0</v>
      </c>
      <c r="I48" s="2">
        <f t="shared" si="16"/>
        <v>10</v>
      </c>
      <c r="J48" s="15">
        <f t="shared" si="17"/>
        <v>1</v>
      </c>
      <c r="K48" s="16">
        <f t="shared" si="18"/>
        <v>0</v>
      </c>
      <c r="L48" s="16">
        <f t="shared" si="3"/>
        <v>1</v>
      </c>
      <c r="M48" s="17">
        <f t="shared" si="19"/>
        <v>0</v>
      </c>
      <c r="N48" s="6">
        <v>1</v>
      </c>
      <c r="O48" s="2">
        <v>2</v>
      </c>
      <c r="P48" s="18">
        <f t="shared" si="5"/>
        <v>13</v>
      </c>
      <c r="Q48" s="3">
        <f t="shared" si="6"/>
        <v>0.76923076923076927</v>
      </c>
      <c r="R48" s="3">
        <f t="shared" si="20"/>
        <v>7.6923076923076927E-2</v>
      </c>
      <c r="S48" s="3">
        <f t="shared" si="21"/>
        <v>0.15384615384615385</v>
      </c>
    </row>
    <row r="49" spans="1:19" x14ac:dyDescent="0.25">
      <c r="A49" s="29" t="s">
        <v>32</v>
      </c>
      <c r="B49" s="2">
        <v>54</v>
      </c>
      <c r="C49" s="2">
        <v>97</v>
      </c>
      <c r="D49" s="2">
        <v>0</v>
      </c>
      <c r="E49" s="2">
        <v>0</v>
      </c>
      <c r="F49" s="2">
        <v>0</v>
      </c>
      <c r="G49" s="2">
        <v>0</v>
      </c>
      <c r="H49" s="14">
        <v>0</v>
      </c>
      <c r="I49" s="2">
        <f t="shared" si="16"/>
        <v>0</v>
      </c>
      <c r="J49" s="15"/>
      <c r="K49" s="16"/>
      <c r="L49" s="16"/>
      <c r="M49" s="17"/>
      <c r="N49" s="6">
        <v>1</v>
      </c>
      <c r="O49" s="2">
        <v>0</v>
      </c>
      <c r="P49" s="18">
        <f t="shared" si="5"/>
        <v>1</v>
      </c>
      <c r="Q49" s="3">
        <f t="shared" si="6"/>
        <v>0</v>
      </c>
      <c r="R49" s="3">
        <f t="shared" si="20"/>
        <v>1</v>
      </c>
      <c r="S49" s="3">
        <f t="shared" si="21"/>
        <v>0</v>
      </c>
    </row>
    <row r="50" spans="1:19" x14ac:dyDescent="0.25">
      <c r="A50" s="29" t="s">
        <v>32</v>
      </c>
      <c r="B50" s="2">
        <v>55</v>
      </c>
      <c r="C50" s="2">
        <v>91</v>
      </c>
      <c r="D50" s="2">
        <v>10</v>
      </c>
      <c r="E50" s="2">
        <v>2</v>
      </c>
      <c r="F50" s="2">
        <v>0</v>
      </c>
      <c r="G50" s="2">
        <v>0</v>
      </c>
      <c r="H50" s="14">
        <v>0</v>
      </c>
      <c r="I50" s="2">
        <f t="shared" si="16"/>
        <v>12</v>
      </c>
      <c r="J50" s="15">
        <f t="shared" si="17"/>
        <v>1</v>
      </c>
      <c r="K50" s="16">
        <f t="shared" si="18"/>
        <v>0</v>
      </c>
      <c r="L50" s="16">
        <f t="shared" si="3"/>
        <v>1</v>
      </c>
      <c r="M50" s="17">
        <f t="shared" si="19"/>
        <v>0</v>
      </c>
      <c r="N50" s="6">
        <v>3</v>
      </c>
      <c r="O50" s="2">
        <v>2</v>
      </c>
      <c r="P50" s="18">
        <f t="shared" si="5"/>
        <v>17</v>
      </c>
      <c r="Q50" s="3">
        <f t="shared" si="6"/>
        <v>0.70588235294117652</v>
      </c>
      <c r="R50" s="3">
        <f t="shared" si="20"/>
        <v>0.17647058823529413</v>
      </c>
      <c r="S50" s="3">
        <f t="shared" si="21"/>
        <v>0.11764705882352941</v>
      </c>
    </row>
    <row r="51" spans="1:19" x14ac:dyDescent="0.25">
      <c r="A51" s="29" t="s">
        <v>32</v>
      </c>
      <c r="B51" s="2">
        <v>56</v>
      </c>
      <c r="C51" s="2">
        <v>114</v>
      </c>
      <c r="D51" s="2">
        <v>14</v>
      </c>
      <c r="E51" s="2">
        <v>1</v>
      </c>
      <c r="F51" s="2">
        <v>0</v>
      </c>
      <c r="G51" s="2">
        <v>0</v>
      </c>
      <c r="H51" s="14">
        <v>1</v>
      </c>
      <c r="I51" s="2">
        <f t="shared" si="16"/>
        <v>16</v>
      </c>
      <c r="J51" s="15">
        <f t="shared" si="17"/>
        <v>0.9375</v>
      </c>
      <c r="K51" s="16">
        <f t="shared" si="18"/>
        <v>0</v>
      </c>
      <c r="L51" s="16">
        <f t="shared" si="3"/>
        <v>0.9375</v>
      </c>
      <c r="M51" s="17">
        <f t="shared" si="19"/>
        <v>6.25E-2</v>
      </c>
      <c r="N51" s="6">
        <v>0</v>
      </c>
      <c r="O51" s="2">
        <v>3</v>
      </c>
      <c r="P51" s="18">
        <f t="shared" si="5"/>
        <v>19</v>
      </c>
      <c r="Q51" s="3">
        <f t="shared" si="6"/>
        <v>0.84210526315789469</v>
      </c>
      <c r="R51" s="3">
        <f t="shared" si="20"/>
        <v>0</v>
      </c>
      <c r="S51" s="3">
        <f t="shared" si="21"/>
        <v>0.15789473684210525</v>
      </c>
    </row>
    <row r="52" spans="1:19" x14ac:dyDescent="0.25">
      <c r="A52" s="29" t="s">
        <v>32</v>
      </c>
      <c r="B52" s="2">
        <v>57</v>
      </c>
      <c r="C52" s="2">
        <v>48</v>
      </c>
      <c r="D52" s="2">
        <v>4</v>
      </c>
      <c r="E52" s="2">
        <v>1</v>
      </c>
      <c r="F52" s="2">
        <v>0</v>
      </c>
      <c r="G52" s="2">
        <v>0</v>
      </c>
      <c r="H52" s="14">
        <v>0</v>
      </c>
      <c r="I52" s="2">
        <f t="shared" si="16"/>
        <v>5</v>
      </c>
      <c r="J52" s="15">
        <f t="shared" si="17"/>
        <v>1</v>
      </c>
      <c r="K52" s="16">
        <f t="shared" si="18"/>
        <v>0</v>
      </c>
      <c r="L52" s="16">
        <f t="shared" si="3"/>
        <v>1</v>
      </c>
      <c r="M52" s="17">
        <f t="shared" si="19"/>
        <v>0</v>
      </c>
      <c r="N52" s="6">
        <v>2</v>
      </c>
      <c r="O52" s="2">
        <v>1</v>
      </c>
      <c r="P52" s="18">
        <f t="shared" si="5"/>
        <v>8</v>
      </c>
      <c r="Q52" s="3">
        <f t="shared" si="6"/>
        <v>0.625</v>
      </c>
      <c r="R52" s="3">
        <f t="shared" si="20"/>
        <v>0.25</v>
      </c>
      <c r="S52" s="3">
        <f t="shared" si="21"/>
        <v>0.125</v>
      </c>
    </row>
    <row r="53" spans="1:19" x14ac:dyDescent="0.25">
      <c r="A53" s="29" t="s">
        <v>32</v>
      </c>
      <c r="B53" s="2">
        <v>58</v>
      </c>
      <c r="C53" s="2">
        <v>158</v>
      </c>
      <c r="D53" s="2">
        <v>9</v>
      </c>
      <c r="E53" s="2">
        <v>0</v>
      </c>
      <c r="F53" s="2">
        <v>0</v>
      </c>
      <c r="G53" s="2">
        <v>0</v>
      </c>
      <c r="H53" s="14">
        <v>0</v>
      </c>
      <c r="I53" s="2">
        <f t="shared" si="16"/>
        <v>9</v>
      </c>
      <c r="J53" s="15">
        <f t="shared" si="17"/>
        <v>1</v>
      </c>
      <c r="K53" s="16">
        <f t="shared" si="18"/>
        <v>0</v>
      </c>
      <c r="L53" s="16">
        <f t="shared" si="3"/>
        <v>1</v>
      </c>
      <c r="M53" s="17">
        <f t="shared" si="19"/>
        <v>0</v>
      </c>
      <c r="N53" s="6">
        <v>0</v>
      </c>
      <c r="O53" s="2">
        <v>2</v>
      </c>
      <c r="P53" s="18">
        <f t="shared" si="5"/>
        <v>11</v>
      </c>
      <c r="Q53" s="3">
        <f t="shared" si="6"/>
        <v>0.81818181818181823</v>
      </c>
      <c r="R53" s="3">
        <f t="shared" si="20"/>
        <v>0</v>
      </c>
      <c r="S53" s="3">
        <f t="shared" si="21"/>
        <v>0.18181818181818182</v>
      </c>
    </row>
    <row r="54" spans="1:19" x14ac:dyDescent="0.25">
      <c r="A54" s="29" t="s">
        <v>32</v>
      </c>
      <c r="B54" s="2">
        <v>59</v>
      </c>
      <c r="C54" s="2">
        <v>46</v>
      </c>
      <c r="D54" s="2">
        <v>6</v>
      </c>
      <c r="E54" s="2">
        <v>1</v>
      </c>
      <c r="F54" s="2">
        <v>0</v>
      </c>
      <c r="G54" s="2">
        <v>0</v>
      </c>
      <c r="H54" s="14">
        <v>0</v>
      </c>
      <c r="I54" s="2">
        <f t="shared" si="16"/>
        <v>7</v>
      </c>
      <c r="J54" s="15">
        <f t="shared" si="17"/>
        <v>1</v>
      </c>
      <c r="K54" s="16">
        <f t="shared" si="18"/>
        <v>0</v>
      </c>
      <c r="L54" s="16">
        <f t="shared" si="3"/>
        <v>1</v>
      </c>
      <c r="M54" s="17">
        <f t="shared" si="19"/>
        <v>0</v>
      </c>
      <c r="N54" s="6">
        <v>1</v>
      </c>
      <c r="O54" s="2">
        <v>2</v>
      </c>
      <c r="P54" s="18">
        <f t="shared" si="5"/>
        <v>10</v>
      </c>
      <c r="Q54" s="3">
        <f t="shared" si="6"/>
        <v>0.7</v>
      </c>
      <c r="R54" s="3">
        <f t="shared" si="20"/>
        <v>0.1</v>
      </c>
      <c r="S54" s="3">
        <f t="shared" si="21"/>
        <v>0.2</v>
      </c>
    </row>
    <row r="55" spans="1:19" x14ac:dyDescent="0.25">
      <c r="A55" s="29" t="s">
        <v>32</v>
      </c>
      <c r="B55" s="2">
        <v>60</v>
      </c>
      <c r="C55" s="2">
        <v>127</v>
      </c>
      <c r="D55" s="2">
        <v>14</v>
      </c>
      <c r="E55" s="2">
        <v>1</v>
      </c>
      <c r="F55" s="2">
        <v>0</v>
      </c>
      <c r="G55" s="2">
        <v>0</v>
      </c>
      <c r="H55" s="14">
        <v>0</v>
      </c>
      <c r="I55" s="2">
        <f t="shared" si="16"/>
        <v>15</v>
      </c>
      <c r="J55" s="15">
        <f t="shared" si="17"/>
        <v>1</v>
      </c>
      <c r="K55" s="16">
        <f t="shared" si="18"/>
        <v>0</v>
      </c>
      <c r="L55" s="16">
        <f t="shared" si="3"/>
        <v>1</v>
      </c>
      <c r="M55" s="17">
        <f t="shared" si="19"/>
        <v>0</v>
      </c>
      <c r="N55" s="6">
        <v>2</v>
      </c>
      <c r="O55" s="2">
        <v>1</v>
      </c>
      <c r="P55" s="18">
        <f t="shared" si="5"/>
        <v>18</v>
      </c>
      <c r="Q55" s="3">
        <f t="shared" si="6"/>
        <v>0.83333333333333337</v>
      </c>
      <c r="R55" s="3">
        <f t="shared" si="20"/>
        <v>0.1111111111111111</v>
      </c>
      <c r="S55" s="3">
        <f t="shared" si="21"/>
        <v>5.5555555555555552E-2</v>
      </c>
    </row>
    <row r="56" spans="1:19" x14ac:dyDescent="0.25">
      <c r="A56" s="29" t="s">
        <v>32</v>
      </c>
      <c r="B56" s="2">
        <v>61</v>
      </c>
      <c r="C56" s="2">
        <v>68</v>
      </c>
      <c r="D56" s="2">
        <v>3</v>
      </c>
      <c r="E56" s="2">
        <v>0</v>
      </c>
      <c r="F56" s="2">
        <v>0</v>
      </c>
      <c r="G56" s="2">
        <v>0</v>
      </c>
      <c r="H56" s="14">
        <v>0</v>
      </c>
      <c r="I56" s="2">
        <f t="shared" si="16"/>
        <v>3</v>
      </c>
      <c r="J56" s="15">
        <f t="shared" si="17"/>
        <v>1</v>
      </c>
      <c r="K56" s="16">
        <f t="shared" si="18"/>
        <v>0</v>
      </c>
      <c r="L56" s="16">
        <f t="shared" si="3"/>
        <v>1</v>
      </c>
      <c r="M56" s="17">
        <f t="shared" si="19"/>
        <v>0</v>
      </c>
      <c r="N56" s="6">
        <v>2</v>
      </c>
      <c r="O56" s="2">
        <v>1</v>
      </c>
      <c r="P56" s="18">
        <f t="shared" si="5"/>
        <v>6</v>
      </c>
      <c r="Q56" s="3">
        <f t="shared" si="6"/>
        <v>0.5</v>
      </c>
      <c r="R56" s="3">
        <f t="shared" si="20"/>
        <v>0.33333333333333331</v>
      </c>
      <c r="S56" s="3">
        <f t="shared" si="21"/>
        <v>0.16666666666666666</v>
      </c>
    </row>
    <row r="57" spans="1:19" x14ac:dyDescent="0.25">
      <c r="A57" s="29" t="s">
        <v>32</v>
      </c>
      <c r="B57" s="2">
        <v>62</v>
      </c>
      <c r="C57" s="2">
        <v>106</v>
      </c>
      <c r="D57" s="2">
        <v>7</v>
      </c>
      <c r="E57" s="2">
        <v>2</v>
      </c>
      <c r="F57" s="2">
        <v>0</v>
      </c>
      <c r="G57" s="2">
        <v>0</v>
      </c>
      <c r="H57" s="14">
        <v>0</v>
      </c>
      <c r="I57" s="2">
        <f t="shared" si="16"/>
        <v>9</v>
      </c>
      <c r="J57" s="15">
        <f t="shared" si="17"/>
        <v>1</v>
      </c>
      <c r="K57" s="16">
        <f t="shared" si="18"/>
        <v>0</v>
      </c>
      <c r="L57" s="16">
        <f t="shared" si="3"/>
        <v>1</v>
      </c>
      <c r="M57" s="17">
        <f t="shared" si="19"/>
        <v>0</v>
      </c>
      <c r="N57" s="6">
        <v>6</v>
      </c>
      <c r="O57" s="2">
        <v>0</v>
      </c>
      <c r="P57" s="18">
        <f t="shared" si="5"/>
        <v>15</v>
      </c>
      <c r="Q57" s="3">
        <f t="shared" si="6"/>
        <v>0.6</v>
      </c>
      <c r="R57" s="3">
        <f t="shared" si="20"/>
        <v>0.4</v>
      </c>
      <c r="S57" s="3">
        <f t="shared" si="21"/>
        <v>0</v>
      </c>
    </row>
    <row r="58" spans="1:19" x14ac:dyDescent="0.25">
      <c r="A58" s="29" t="s">
        <v>32</v>
      </c>
      <c r="B58" s="2">
        <v>63</v>
      </c>
      <c r="C58" s="2">
        <v>43</v>
      </c>
      <c r="D58" s="2">
        <v>6</v>
      </c>
      <c r="E58" s="2">
        <v>1</v>
      </c>
      <c r="F58" s="2">
        <v>0</v>
      </c>
      <c r="G58" s="2">
        <v>0</v>
      </c>
      <c r="H58" s="14">
        <v>0</v>
      </c>
      <c r="I58" s="2">
        <f t="shared" si="16"/>
        <v>7</v>
      </c>
      <c r="J58" s="15">
        <f t="shared" si="17"/>
        <v>1</v>
      </c>
      <c r="K58" s="16">
        <f t="shared" si="18"/>
        <v>0</v>
      </c>
      <c r="L58" s="16">
        <f t="shared" si="3"/>
        <v>1</v>
      </c>
      <c r="M58" s="17">
        <f t="shared" si="19"/>
        <v>0</v>
      </c>
      <c r="N58" s="6">
        <v>6</v>
      </c>
      <c r="O58" s="2">
        <v>0</v>
      </c>
      <c r="P58" s="18">
        <f t="shared" si="5"/>
        <v>13</v>
      </c>
      <c r="Q58" s="3">
        <f t="shared" si="6"/>
        <v>0.53846153846153844</v>
      </c>
      <c r="R58" s="3">
        <f t="shared" si="20"/>
        <v>0.46153846153846156</v>
      </c>
      <c r="S58" s="3">
        <f t="shared" si="21"/>
        <v>0</v>
      </c>
    </row>
    <row r="59" spans="1:19" x14ac:dyDescent="0.25">
      <c r="A59" s="29" t="s">
        <v>32</v>
      </c>
      <c r="B59" s="2">
        <v>64</v>
      </c>
      <c r="C59" s="2">
        <v>83</v>
      </c>
      <c r="D59" s="2">
        <v>6</v>
      </c>
      <c r="E59" s="2">
        <v>1</v>
      </c>
      <c r="F59" s="2">
        <v>0</v>
      </c>
      <c r="G59" s="2">
        <v>0</v>
      </c>
      <c r="H59" s="14">
        <v>0</v>
      </c>
      <c r="I59" s="2">
        <f t="shared" si="16"/>
        <v>7</v>
      </c>
      <c r="J59" s="15">
        <f t="shared" si="17"/>
        <v>1</v>
      </c>
      <c r="K59" s="16">
        <f t="shared" si="18"/>
        <v>0</v>
      </c>
      <c r="L59" s="16">
        <f t="shared" si="3"/>
        <v>1</v>
      </c>
      <c r="M59" s="17">
        <f t="shared" si="19"/>
        <v>0</v>
      </c>
      <c r="N59" s="6">
        <v>6</v>
      </c>
      <c r="O59" s="2">
        <v>1</v>
      </c>
      <c r="P59" s="18">
        <f t="shared" si="5"/>
        <v>14</v>
      </c>
      <c r="Q59" s="3">
        <f t="shared" si="6"/>
        <v>0.5</v>
      </c>
      <c r="R59" s="3">
        <f t="shared" si="20"/>
        <v>0.42857142857142855</v>
      </c>
      <c r="S59" s="3">
        <f t="shared" si="21"/>
        <v>7.1428571428571425E-2</v>
      </c>
    </row>
    <row r="60" spans="1:19" x14ac:dyDescent="0.25">
      <c r="A60" s="29" t="s">
        <v>32</v>
      </c>
      <c r="B60" s="2">
        <v>65</v>
      </c>
      <c r="C60" s="2">
        <v>31</v>
      </c>
      <c r="D60" s="2">
        <v>10</v>
      </c>
      <c r="E60" s="2">
        <v>1</v>
      </c>
      <c r="F60" s="2">
        <v>0</v>
      </c>
      <c r="G60" s="2">
        <v>3</v>
      </c>
      <c r="H60" s="14">
        <v>0</v>
      </c>
      <c r="I60" s="2">
        <f t="shared" si="16"/>
        <v>14</v>
      </c>
      <c r="J60" s="15">
        <f t="shared" si="17"/>
        <v>0.7857142857142857</v>
      </c>
      <c r="K60" s="16">
        <f t="shared" si="18"/>
        <v>0</v>
      </c>
      <c r="L60" s="16">
        <f t="shared" si="3"/>
        <v>0.7857142857142857</v>
      </c>
      <c r="M60" s="17">
        <f t="shared" si="19"/>
        <v>0.21428571428571427</v>
      </c>
      <c r="N60" s="6">
        <v>0</v>
      </c>
      <c r="O60" s="2">
        <v>3</v>
      </c>
      <c r="P60" s="18">
        <f t="shared" ref="P60:P75" si="22">SUM(O60,N60,I60)</f>
        <v>17</v>
      </c>
      <c r="Q60" s="3">
        <f t="shared" ref="Q60:Q74" si="23">I60/P60</f>
        <v>0.82352941176470584</v>
      </c>
      <c r="R60" s="3">
        <f t="shared" si="20"/>
        <v>0</v>
      </c>
      <c r="S60" s="3">
        <f t="shared" si="21"/>
        <v>0.17647058823529413</v>
      </c>
    </row>
    <row r="61" spans="1:19" x14ac:dyDescent="0.25">
      <c r="A61" s="29" t="s">
        <v>32</v>
      </c>
      <c r="B61" s="2">
        <v>66</v>
      </c>
      <c r="C61" s="2">
        <v>98</v>
      </c>
      <c r="D61" s="2">
        <v>9</v>
      </c>
      <c r="E61" s="2">
        <v>0</v>
      </c>
      <c r="F61" s="2">
        <v>0</v>
      </c>
      <c r="G61" s="2">
        <v>0</v>
      </c>
      <c r="H61" s="14">
        <v>0</v>
      </c>
      <c r="I61" s="2">
        <f t="shared" si="16"/>
        <v>9</v>
      </c>
      <c r="J61" s="15">
        <f t="shared" si="17"/>
        <v>1</v>
      </c>
      <c r="K61" s="16">
        <f t="shared" si="18"/>
        <v>0</v>
      </c>
      <c r="L61" s="16">
        <f t="shared" ref="L61:L74" si="24">SUM(D61:F61)/I61</f>
        <v>1</v>
      </c>
      <c r="M61" s="17">
        <f t="shared" si="19"/>
        <v>0</v>
      </c>
      <c r="N61" s="6">
        <v>1</v>
      </c>
      <c r="O61" s="2">
        <v>0</v>
      </c>
      <c r="P61" s="18">
        <f t="shared" si="22"/>
        <v>10</v>
      </c>
      <c r="Q61" s="3">
        <f t="shared" si="23"/>
        <v>0.9</v>
      </c>
      <c r="R61" s="3">
        <f t="shared" si="20"/>
        <v>0.1</v>
      </c>
      <c r="S61" s="3">
        <f t="shared" si="21"/>
        <v>0</v>
      </c>
    </row>
    <row r="62" spans="1:19" x14ac:dyDescent="0.25">
      <c r="A62" s="29" t="s">
        <v>32</v>
      </c>
      <c r="B62" s="2">
        <v>67</v>
      </c>
      <c r="C62" s="2">
        <v>97</v>
      </c>
      <c r="D62" s="2">
        <v>6</v>
      </c>
      <c r="E62" s="2">
        <v>2</v>
      </c>
      <c r="F62" s="2">
        <v>0</v>
      </c>
      <c r="G62" s="2">
        <v>0</v>
      </c>
      <c r="H62" s="14">
        <v>0</v>
      </c>
      <c r="I62" s="2">
        <f t="shared" si="16"/>
        <v>8</v>
      </c>
      <c r="J62" s="15">
        <f t="shared" si="17"/>
        <v>1</v>
      </c>
      <c r="K62" s="16">
        <f t="shared" si="18"/>
        <v>0</v>
      </c>
      <c r="L62" s="16">
        <f t="shared" si="24"/>
        <v>1</v>
      </c>
      <c r="M62" s="17">
        <f t="shared" si="19"/>
        <v>0</v>
      </c>
      <c r="N62" s="6">
        <v>2</v>
      </c>
      <c r="O62" s="2">
        <v>0</v>
      </c>
      <c r="P62" s="18">
        <f t="shared" si="22"/>
        <v>10</v>
      </c>
      <c r="Q62" s="3">
        <f t="shared" si="23"/>
        <v>0.8</v>
      </c>
      <c r="R62" s="3">
        <f t="shared" si="20"/>
        <v>0.2</v>
      </c>
      <c r="S62" s="3">
        <f t="shared" si="21"/>
        <v>0</v>
      </c>
    </row>
    <row r="63" spans="1:19" x14ac:dyDescent="0.25">
      <c r="A63" s="29" t="s">
        <v>32</v>
      </c>
      <c r="B63" s="2">
        <v>68</v>
      </c>
      <c r="C63" s="2">
        <v>60</v>
      </c>
      <c r="D63" s="2">
        <v>8</v>
      </c>
      <c r="E63" s="2">
        <v>1</v>
      </c>
      <c r="F63" s="2">
        <v>0</v>
      </c>
      <c r="G63" s="2">
        <v>1</v>
      </c>
      <c r="H63" s="14">
        <v>0</v>
      </c>
      <c r="I63" s="2">
        <f t="shared" si="16"/>
        <v>10</v>
      </c>
      <c r="J63" s="15">
        <f t="shared" si="17"/>
        <v>0.9</v>
      </c>
      <c r="K63" s="16">
        <f t="shared" si="18"/>
        <v>0</v>
      </c>
      <c r="L63" s="16">
        <f t="shared" si="24"/>
        <v>0.9</v>
      </c>
      <c r="M63" s="17">
        <f t="shared" si="19"/>
        <v>0.1</v>
      </c>
      <c r="N63" s="6">
        <v>3</v>
      </c>
      <c r="O63" s="2">
        <v>0</v>
      </c>
      <c r="P63" s="18">
        <f t="shared" si="22"/>
        <v>13</v>
      </c>
      <c r="Q63" s="3">
        <f t="shared" si="23"/>
        <v>0.76923076923076927</v>
      </c>
      <c r="R63" s="3">
        <f t="shared" si="20"/>
        <v>0.23076923076923078</v>
      </c>
      <c r="S63" s="3">
        <f t="shared" si="21"/>
        <v>0</v>
      </c>
    </row>
    <row r="64" spans="1:19" x14ac:dyDescent="0.25">
      <c r="A64" s="29" t="s">
        <v>32</v>
      </c>
      <c r="B64" s="2">
        <v>69</v>
      </c>
      <c r="C64" s="2">
        <v>125</v>
      </c>
      <c r="D64" s="2">
        <v>11</v>
      </c>
      <c r="E64" s="2">
        <v>0</v>
      </c>
      <c r="F64" s="2">
        <v>0</v>
      </c>
      <c r="G64" s="2">
        <v>0</v>
      </c>
      <c r="H64" s="14">
        <v>0</v>
      </c>
      <c r="I64" s="2">
        <f t="shared" si="16"/>
        <v>11</v>
      </c>
      <c r="J64" s="15">
        <f t="shared" si="17"/>
        <v>1</v>
      </c>
      <c r="K64" s="16">
        <f t="shared" si="18"/>
        <v>0</v>
      </c>
      <c r="L64" s="16">
        <f t="shared" si="24"/>
        <v>1</v>
      </c>
      <c r="M64" s="17">
        <f t="shared" si="19"/>
        <v>0</v>
      </c>
      <c r="N64" s="6">
        <v>1</v>
      </c>
      <c r="O64" s="2">
        <v>6</v>
      </c>
      <c r="P64" s="18">
        <f t="shared" si="22"/>
        <v>18</v>
      </c>
      <c r="Q64" s="3">
        <f t="shared" si="23"/>
        <v>0.61111111111111116</v>
      </c>
      <c r="R64" s="3">
        <f t="shared" si="20"/>
        <v>5.5555555555555552E-2</v>
      </c>
      <c r="S64" s="3">
        <f t="shared" si="21"/>
        <v>0.33333333333333331</v>
      </c>
    </row>
    <row r="65" spans="1:19" x14ac:dyDescent="0.25">
      <c r="A65" s="29" t="s">
        <v>32</v>
      </c>
      <c r="B65" s="2">
        <v>70</v>
      </c>
      <c r="C65" s="2">
        <v>62</v>
      </c>
      <c r="D65" s="2">
        <v>9</v>
      </c>
      <c r="E65" s="2">
        <v>0</v>
      </c>
      <c r="F65" s="2">
        <v>0</v>
      </c>
      <c r="G65" s="2">
        <v>1</v>
      </c>
      <c r="H65" s="14">
        <v>0</v>
      </c>
      <c r="I65" s="2">
        <f t="shared" si="16"/>
        <v>10</v>
      </c>
      <c r="J65" s="15">
        <f t="shared" si="17"/>
        <v>0.9</v>
      </c>
      <c r="K65" s="16">
        <f t="shared" si="18"/>
        <v>0</v>
      </c>
      <c r="L65" s="16">
        <f t="shared" si="24"/>
        <v>0.9</v>
      </c>
      <c r="M65" s="17">
        <f t="shared" si="19"/>
        <v>0.1</v>
      </c>
      <c r="N65" s="6">
        <v>2</v>
      </c>
      <c r="O65" s="2">
        <v>2</v>
      </c>
      <c r="P65" s="18">
        <f t="shared" si="22"/>
        <v>14</v>
      </c>
      <c r="Q65" s="3">
        <f t="shared" si="23"/>
        <v>0.7142857142857143</v>
      </c>
      <c r="R65" s="3">
        <f t="shared" si="20"/>
        <v>0.14285714285714285</v>
      </c>
      <c r="S65" s="3">
        <f t="shared" si="21"/>
        <v>0.14285714285714285</v>
      </c>
    </row>
    <row r="66" spans="1:19" x14ac:dyDescent="0.25">
      <c r="A66" s="29" t="s">
        <v>32</v>
      </c>
      <c r="B66" s="2">
        <v>71</v>
      </c>
      <c r="C66" s="2">
        <v>20</v>
      </c>
      <c r="D66" s="2">
        <v>10</v>
      </c>
      <c r="E66" s="2">
        <v>1</v>
      </c>
      <c r="F66" s="2">
        <v>0</v>
      </c>
      <c r="G66" s="2">
        <v>1</v>
      </c>
      <c r="H66" s="14">
        <v>1</v>
      </c>
      <c r="I66" s="2">
        <f t="shared" si="16"/>
        <v>13</v>
      </c>
      <c r="J66" s="15">
        <f t="shared" si="17"/>
        <v>0.84615384615384615</v>
      </c>
      <c r="K66" s="16">
        <f t="shared" si="18"/>
        <v>0</v>
      </c>
      <c r="L66" s="16">
        <f t="shared" si="24"/>
        <v>0.84615384615384615</v>
      </c>
      <c r="M66" s="17">
        <f t="shared" si="19"/>
        <v>0.15384615384615385</v>
      </c>
      <c r="N66" s="6">
        <v>5</v>
      </c>
      <c r="O66" s="2">
        <v>0</v>
      </c>
      <c r="P66" s="18">
        <f t="shared" si="22"/>
        <v>18</v>
      </c>
      <c r="Q66" s="3">
        <f t="shared" si="23"/>
        <v>0.72222222222222221</v>
      </c>
      <c r="R66" s="3">
        <f t="shared" si="20"/>
        <v>0.27777777777777779</v>
      </c>
      <c r="S66" s="3">
        <f t="shared" si="21"/>
        <v>0</v>
      </c>
    </row>
    <row r="67" spans="1:19" x14ac:dyDescent="0.25">
      <c r="A67" s="29" t="s">
        <v>32</v>
      </c>
      <c r="B67" s="2">
        <v>72</v>
      </c>
      <c r="C67" s="2">
        <v>95</v>
      </c>
      <c r="D67" s="2">
        <v>3</v>
      </c>
      <c r="E67" s="2">
        <v>0</v>
      </c>
      <c r="F67" s="2">
        <v>0</v>
      </c>
      <c r="G67" s="2">
        <v>0</v>
      </c>
      <c r="H67" s="14">
        <v>0</v>
      </c>
      <c r="I67" s="2">
        <f t="shared" si="16"/>
        <v>3</v>
      </c>
      <c r="J67" s="15">
        <f t="shared" si="17"/>
        <v>1</v>
      </c>
      <c r="K67" s="16">
        <f t="shared" si="18"/>
        <v>0</v>
      </c>
      <c r="L67" s="16">
        <f t="shared" si="24"/>
        <v>1</v>
      </c>
      <c r="M67" s="17">
        <f t="shared" si="19"/>
        <v>0</v>
      </c>
      <c r="N67" s="6">
        <v>1</v>
      </c>
      <c r="O67" s="2">
        <v>1</v>
      </c>
      <c r="P67" s="18">
        <f t="shared" si="22"/>
        <v>5</v>
      </c>
      <c r="Q67" s="3">
        <f t="shared" si="23"/>
        <v>0.6</v>
      </c>
      <c r="R67" s="3">
        <f t="shared" si="20"/>
        <v>0.2</v>
      </c>
      <c r="S67" s="3">
        <f t="shared" si="21"/>
        <v>0.2</v>
      </c>
    </row>
    <row r="68" spans="1:19" x14ac:dyDescent="0.25">
      <c r="A68" s="29" t="s">
        <v>32</v>
      </c>
      <c r="B68" s="2">
        <v>73</v>
      </c>
      <c r="C68" s="2">
        <v>62</v>
      </c>
      <c r="D68" s="2">
        <v>6</v>
      </c>
      <c r="E68" s="2">
        <v>0</v>
      </c>
      <c r="F68" s="2">
        <v>0</v>
      </c>
      <c r="G68" s="2">
        <v>0</v>
      </c>
      <c r="H68" s="14">
        <v>0</v>
      </c>
      <c r="I68" s="2">
        <f t="shared" si="16"/>
        <v>6</v>
      </c>
      <c r="J68" s="15">
        <f t="shared" si="17"/>
        <v>1</v>
      </c>
      <c r="K68" s="16">
        <f t="shared" si="18"/>
        <v>0</v>
      </c>
      <c r="L68" s="16">
        <f t="shared" si="24"/>
        <v>1</v>
      </c>
      <c r="M68" s="17">
        <f t="shared" si="19"/>
        <v>0</v>
      </c>
      <c r="N68" s="6">
        <v>3</v>
      </c>
      <c r="O68" s="2">
        <v>0</v>
      </c>
      <c r="P68" s="18">
        <f t="shared" si="22"/>
        <v>9</v>
      </c>
      <c r="Q68" s="3">
        <f t="shared" si="23"/>
        <v>0.66666666666666663</v>
      </c>
      <c r="R68" s="3">
        <f t="shared" si="20"/>
        <v>0.33333333333333331</v>
      </c>
      <c r="S68" s="3">
        <f t="shared" si="21"/>
        <v>0</v>
      </c>
    </row>
    <row r="69" spans="1:19" x14ac:dyDescent="0.25">
      <c r="A69" s="29" t="s">
        <v>32</v>
      </c>
      <c r="B69" s="2">
        <v>74</v>
      </c>
      <c r="C69" s="2">
        <v>72</v>
      </c>
      <c r="D69" s="2">
        <v>5</v>
      </c>
      <c r="E69" s="2">
        <v>0</v>
      </c>
      <c r="F69" s="2">
        <v>0</v>
      </c>
      <c r="G69" s="2">
        <v>0</v>
      </c>
      <c r="H69" s="14">
        <v>0</v>
      </c>
      <c r="I69" s="2">
        <f t="shared" si="16"/>
        <v>5</v>
      </c>
      <c r="J69" s="15">
        <f t="shared" si="17"/>
        <v>1</v>
      </c>
      <c r="K69" s="16">
        <f t="shared" si="18"/>
        <v>0</v>
      </c>
      <c r="L69" s="16">
        <f t="shared" si="24"/>
        <v>1</v>
      </c>
      <c r="M69" s="17">
        <f t="shared" si="19"/>
        <v>0</v>
      </c>
      <c r="N69" s="2">
        <v>1</v>
      </c>
      <c r="O69" s="2">
        <v>1</v>
      </c>
      <c r="P69" s="18">
        <f t="shared" si="22"/>
        <v>7</v>
      </c>
      <c r="Q69" s="3">
        <f t="shared" si="23"/>
        <v>0.7142857142857143</v>
      </c>
      <c r="R69" s="3">
        <f t="shared" si="20"/>
        <v>0.14285714285714285</v>
      </c>
      <c r="S69" s="3">
        <f t="shared" si="21"/>
        <v>0.14285714285714285</v>
      </c>
    </row>
    <row r="70" spans="1:19" x14ac:dyDescent="0.25">
      <c r="A70" s="29" t="s">
        <v>32</v>
      </c>
      <c r="B70" s="2">
        <v>75</v>
      </c>
      <c r="C70" s="2">
        <v>68</v>
      </c>
      <c r="D70" s="2">
        <v>1</v>
      </c>
      <c r="E70" s="2">
        <v>0</v>
      </c>
      <c r="F70" s="2">
        <v>0</v>
      </c>
      <c r="G70" s="2">
        <v>0</v>
      </c>
      <c r="H70" s="14">
        <v>0</v>
      </c>
      <c r="I70" s="2">
        <f t="shared" si="16"/>
        <v>1</v>
      </c>
      <c r="J70" s="15">
        <f t="shared" si="17"/>
        <v>1</v>
      </c>
      <c r="K70" s="16">
        <f t="shared" si="18"/>
        <v>0</v>
      </c>
      <c r="L70" s="16">
        <f t="shared" si="24"/>
        <v>1</v>
      </c>
      <c r="M70" s="17">
        <f t="shared" si="19"/>
        <v>0</v>
      </c>
      <c r="N70" s="2">
        <v>0</v>
      </c>
      <c r="O70" s="2">
        <v>0</v>
      </c>
      <c r="P70" s="18">
        <f t="shared" si="22"/>
        <v>1</v>
      </c>
      <c r="Q70" s="3">
        <f t="shared" si="23"/>
        <v>1</v>
      </c>
      <c r="R70" s="3">
        <f t="shared" si="20"/>
        <v>0</v>
      </c>
      <c r="S70" s="3">
        <f t="shared" si="21"/>
        <v>0</v>
      </c>
    </row>
    <row r="71" spans="1:19" x14ac:dyDescent="0.25">
      <c r="A71" s="29" t="s">
        <v>32</v>
      </c>
      <c r="B71" s="2">
        <v>76</v>
      </c>
      <c r="C71" s="2">
        <v>42</v>
      </c>
      <c r="D71" s="2">
        <v>1</v>
      </c>
      <c r="E71" s="2">
        <v>1</v>
      </c>
      <c r="F71" s="2">
        <v>0</v>
      </c>
      <c r="G71" s="2">
        <v>0</v>
      </c>
      <c r="H71" s="14">
        <v>0</v>
      </c>
      <c r="I71" s="2">
        <f t="shared" si="16"/>
        <v>2</v>
      </c>
      <c r="J71" s="15">
        <f t="shared" si="17"/>
        <v>1</v>
      </c>
      <c r="K71" s="16">
        <f t="shared" si="18"/>
        <v>0</v>
      </c>
      <c r="L71" s="16">
        <f t="shared" si="24"/>
        <v>1</v>
      </c>
      <c r="M71" s="17">
        <f t="shared" si="19"/>
        <v>0</v>
      </c>
      <c r="N71" s="2">
        <v>0</v>
      </c>
      <c r="O71" s="2">
        <v>0</v>
      </c>
      <c r="P71" s="18">
        <f t="shared" si="22"/>
        <v>2</v>
      </c>
      <c r="Q71" s="3">
        <f t="shared" si="23"/>
        <v>1</v>
      </c>
      <c r="R71" s="3">
        <f t="shared" si="20"/>
        <v>0</v>
      </c>
      <c r="S71" s="3">
        <f t="shared" si="21"/>
        <v>0</v>
      </c>
    </row>
    <row r="72" spans="1:19" x14ac:dyDescent="0.25">
      <c r="A72" s="29" t="s">
        <v>32</v>
      </c>
      <c r="B72" s="2">
        <v>77</v>
      </c>
      <c r="C72" s="2">
        <v>16</v>
      </c>
      <c r="D72" s="2">
        <v>6</v>
      </c>
      <c r="E72" s="2">
        <v>0</v>
      </c>
      <c r="F72" s="2">
        <v>0</v>
      </c>
      <c r="G72" s="2">
        <v>1</v>
      </c>
      <c r="H72" s="14">
        <v>0</v>
      </c>
      <c r="I72" s="2">
        <f t="shared" si="16"/>
        <v>7</v>
      </c>
      <c r="J72" s="15">
        <f t="shared" si="17"/>
        <v>0.8571428571428571</v>
      </c>
      <c r="K72" s="16">
        <f t="shared" si="18"/>
        <v>0</v>
      </c>
      <c r="L72" s="16">
        <f t="shared" si="24"/>
        <v>0.8571428571428571</v>
      </c>
      <c r="M72" s="17">
        <f t="shared" si="19"/>
        <v>0.14285714285714285</v>
      </c>
      <c r="N72" s="2">
        <v>0</v>
      </c>
      <c r="O72" s="2">
        <v>0</v>
      </c>
      <c r="P72" s="18">
        <f t="shared" si="22"/>
        <v>7</v>
      </c>
      <c r="Q72" s="3">
        <f t="shared" si="23"/>
        <v>1</v>
      </c>
      <c r="R72" s="3">
        <f t="shared" si="20"/>
        <v>0</v>
      </c>
      <c r="S72" s="3">
        <f t="shared" si="21"/>
        <v>0</v>
      </c>
    </row>
    <row r="73" spans="1:19" x14ac:dyDescent="0.25">
      <c r="A73" s="29" t="s">
        <v>32</v>
      </c>
      <c r="B73" s="2">
        <v>78</v>
      </c>
      <c r="C73" s="2">
        <v>40</v>
      </c>
      <c r="D73" s="2">
        <v>0</v>
      </c>
      <c r="E73" s="2">
        <v>0</v>
      </c>
      <c r="F73" s="2">
        <v>0</v>
      </c>
      <c r="G73" s="2">
        <v>0</v>
      </c>
      <c r="H73" s="14">
        <v>0</v>
      </c>
      <c r="I73" s="2">
        <f t="shared" si="16"/>
        <v>0</v>
      </c>
      <c r="J73" s="15"/>
      <c r="K73" s="16"/>
      <c r="L73" s="16"/>
      <c r="M73" s="17"/>
      <c r="N73" s="2">
        <v>0</v>
      </c>
      <c r="O73" s="2">
        <v>0</v>
      </c>
      <c r="P73" s="18">
        <f t="shared" si="22"/>
        <v>0</v>
      </c>
      <c r="Q73" s="3"/>
      <c r="R73" s="3"/>
      <c r="S73" s="3"/>
    </row>
    <row r="74" spans="1:19" x14ac:dyDescent="0.25">
      <c r="A74" s="29" t="s">
        <v>32</v>
      </c>
      <c r="B74" s="2">
        <v>79</v>
      </c>
      <c r="C74" s="2">
        <v>52</v>
      </c>
      <c r="D74" s="2">
        <v>1</v>
      </c>
      <c r="E74" s="2">
        <v>0</v>
      </c>
      <c r="F74" s="2">
        <v>0</v>
      </c>
      <c r="G74" s="2">
        <v>0</v>
      </c>
      <c r="H74" s="14">
        <v>0</v>
      </c>
      <c r="I74" s="2">
        <f t="shared" si="16"/>
        <v>1</v>
      </c>
      <c r="J74" s="15">
        <f t="shared" ref="J74" si="25">SUM(D74:E74)/I74</f>
        <v>1</v>
      </c>
      <c r="K74" s="16">
        <f t="shared" ref="K74" si="26">SUM(F74)/I74</f>
        <v>0</v>
      </c>
      <c r="L74" s="16">
        <f t="shared" si="24"/>
        <v>1</v>
      </c>
      <c r="M74" s="17">
        <f t="shared" ref="M74" si="27">SUM(G74:H74)/I74</f>
        <v>0</v>
      </c>
      <c r="N74" s="2">
        <v>1</v>
      </c>
      <c r="O74" s="2">
        <v>0</v>
      </c>
      <c r="P74" s="18">
        <f t="shared" si="22"/>
        <v>2</v>
      </c>
      <c r="Q74" s="3">
        <f t="shared" si="23"/>
        <v>0.5</v>
      </c>
      <c r="R74" s="3">
        <f t="shared" si="20"/>
        <v>0.5</v>
      </c>
      <c r="S74" s="3">
        <f t="shared" si="21"/>
        <v>0</v>
      </c>
    </row>
    <row r="75" spans="1:19" x14ac:dyDescent="0.25">
      <c r="A75" s="29" t="s">
        <v>32</v>
      </c>
      <c r="B75" s="2">
        <v>80</v>
      </c>
      <c r="C75" s="2">
        <v>26</v>
      </c>
      <c r="D75" s="2">
        <v>0</v>
      </c>
      <c r="E75" s="2">
        <v>0</v>
      </c>
      <c r="F75" s="2">
        <v>0</v>
      </c>
      <c r="G75" s="2">
        <v>0</v>
      </c>
      <c r="H75" s="14">
        <v>0</v>
      </c>
      <c r="I75" s="2">
        <v>0</v>
      </c>
      <c r="J75" s="15"/>
      <c r="K75" s="16"/>
      <c r="L75" s="16"/>
      <c r="M75" s="17"/>
      <c r="N75" s="2">
        <v>1</v>
      </c>
      <c r="O75" s="2">
        <v>1</v>
      </c>
      <c r="P75" s="18">
        <f t="shared" si="22"/>
        <v>2</v>
      </c>
      <c r="Q75" s="3"/>
      <c r="R75" s="3"/>
      <c r="S75" s="3"/>
    </row>
    <row r="76" spans="1:19" x14ac:dyDescent="0.25">
      <c r="B76" s="2"/>
      <c r="C76" s="2"/>
      <c r="D76" s="2"/>
      <c r="E76" s="2"/>
      <c r="F76" s="2"/>
      <c r="G76" s="2"/>
      <c r="H76" s="2"/>
      <c r="I76" s="2"/>
      <c r="J76" s="15"/>
      <c r="K76" s="16"/>
      <c r="L76" s="16"/>
      <c r="M76" s="17"/>
      <c r="N76" s="2"/>
      <c r="O76" s="2"/>
      <c r="P76" s="19"/>
      <c r="Q76" s="2"/>
      <c r="R76" s="3"/>
      <c r="S76" s="3"/>
    </row>
    <row r="77" spans="1:19" x14ac:dyDescent="0.25">
      <c r="A77" s="20" t="s">
        <v>22</v>
      </c>
      <c r="B77" s="21"/>
      <c r="C77" s="21"/>
      <c r="D77" s="21">
        <f>SUM(D6:D76)</f>
        <v>517</v>
      </c>
      <c r="E77" s="21">
        <f>SUM(E6:E76)</f>
        <v>61</v>
      </c>
      <c r="F77" s="21">
        <f>SUM(F6:F76)</f>
        <v>5</v>
      </c>
      <c r="G77" s="21">
        <f>SUM(G6:G76)</f>
        <v>11</v>
      </c>
      <c r="H77" s="21">
        <f>SUM(H6:H76)</f>
        <v>5</v>
      </c>
      <c r="I77" s="22">
        <f>SUM(I6:I75)</f>
        <v>599</v>
      </c>
      <c r="J77" s="23">
        <f>AVERAGE(J6:J75)</f>
        <v>0.97057901500209176</v>
      </c>
      <c r="K77" s="24">
        <f>AVERAGE(K6:K75)</f>
        <v>6.7025282409897803E-3</v>
      </c>
      <c r="L77" s="24">
        <f>AVERAGE(L6:L76)</f>
        <v>0.97728154324308159</v>
      </c>
      <c r="M77" s="25">
        <f>AVERAGE(M6:M76)</f>
        <v>2.2718456756918297E-2</v>
      </c>
      <c r="N77" s="21">
        <f>SUM(N6:N75)</f>
        <v>131</v>
      </c>
      <c r="O77" s="21">
        <f>SUM(O6:O75)</f>
        <v>89</v>
      </c>
      <c r="P77" s="26">
        <f>SUM(P6:P74)</f>
        <v>817</v>
      </c>
      <c r="Q77" s="24">
        <f>AVERAGE(Q6:Q74)</f>
        <v>0.70995198529107795</v>
      </c>
      <c r="R77" s="24">
        <f>AVERAGE(R6:R74)</f>
        <v>0.16854706391720511</v>
      </c>
      <c r="S77" s="24">
        <f>AVERAGE(S6:S74)</f>
        <v>0.1215009507917171</v>
      </c>
    </row>
    <row r="78" spans="1:19" x14ac:dyDescent="0.25">
      <c r="A78" s="1" t="s">
        <v>23</v>
      </c>
      <c r="B78" s="2"/>
      <c r="C78" s="2"/>
      <c r="D78" s="27">
        <f>D77/COUNT(B6:B75)</f>
        <v>7.3857142857142861</v>
      </c>
      <c r="E78" s="27">
        <f>E77/COUNT(B6:B75)</f>
        <v>0.87142857142857144</v>
      </c>
      <c r="F78" s="27">
        <f>F77/COUNT(B6:B75)</f>
        <v>7.1428571428571425E-2</v>
      </c>
      <c r="G78" s="27">
        <f>G77/COUNT(B6:B75)</f>
        <v>0.15714285714285714</v>
      </c>
      <c r="H78" s="27">
        <f>H77/COUNT(B6:B75)</f>
        <v>7.1428571428571425E-2</v>
      </c>
      <c r="I78" s="30">
        <f>I77/COUNT(B6:B75)</f>
        <v>8.5571428571428569</v>
      </c>
      <c r="J78" s="28"/>
      <c r="K78" s="28"/>
      <c r="L78" s="28"/>
      <c r="M78" s="31"/>
      <c r="N78" s="27">
        <f>N77/COUNT(B6:B75)</f>
        <v>1.8714285714285714</v>
      </c>
      <c r="O78" s="27">
        <f>O77/COUNT(B6:B75)</f>
        <v>1.2714285714285714</v>
      </c>
      <c r="P78" s="30">
        <f>P77/COUNT(B6:B75)</f>
        <v>11.671428571428571</v>
      </c>
      <c r="Q78" s="2"/>
      <c r="R78" s="3"/>
      <c r="S78" s="3"/>
    </row>
  </sheetData>
  <mergeCells count="1">
    <mergeCell ref="J4:M4"/>
  </mergeCells>
  <phoneticPr fontId="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Toy</dc:creator>
  <cp:lastModifiedBy>Elizabeth Tobin</cp:lastModifiedBy>
  <dcterms:created xsi:type="dcterms:W3CDTF">2021-06-03T00:54:57Z</dcterms:created>
  <dcterms:modified xsi:type="dcterms:W3CDTF">2021-06-04T16:45:05Z</dcterms:modified>
</cp:coreProperties>
</file>